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10" activeTab="0"/>
  </bookViews>
  <sheets>
    <sheet name="По області середня" sheetId="1" r:id="rId1"/>
    <sheet name="Обл_центр" sheetId="2" r:id="rId2"/>
    <sheet name="Ринки_1_12" sheetId="3" r:id="rId3"/>
    <sheet name="Ринки_13_24" sheetId="4" r:id="rId4"/>
    <sheet name="Ринки_25_36" sheetId="5" r:id="rId5"/>
    <sheet name="Ринки_37_48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fn.COUNTIFS" hidden="1">#NAME?</definedName>
    <definedName name="_xlnm.Print_Titles" localSheetId="1">'Обл_центр'!$A:$AE</definedName>
    <definedName name="_xlnm.Print_Titles" localSheetId="2">'Ринки_1_12'!$A:$AE</definedName>
    <definedName name="_xlnm.Print_Titles" localSheetId="3">'Ринки_13_24'!$A:$AE</definedName>
    <definedName name="_xlnm.Print_Titles" localSheetId="4">'Ринки_25_36'!$A:$AE</definedName>
    <definedName name="_xlnm.Print_Titles" localSheetId="5">'Ринки_37_48'!$A:$AE</definedName>
    <definedName name="Обл1">'По області середня'!$R$57:$R$81</definedName>
    <definedName name="Обл2">'По області середня'!$S$57:$S$81</definedName>
    <definedName name="Обл3">'По області середня'!$T$57:$T$81</definedName>
    <definedName name="_xlnm.Print_Area" localSheetId="1">'Обл_центр'!$A$1:$AE$53</definedName>
    <definedName name="_xlnm.Print_Area" localSheetId="2">'Ринки_1_12'!$A$1:$AE$53</definedName>
    <definedName name="_xlnm.Print_Area" localSheetId="3">'Ринки_13_24'!$A$1:$AE$53</definedName>
    <definedName name="_xlnm.Print_Area" localSheetId="5">'Ринки_37_48'!$A$1:$AE$57</definedName>
  </definedNames>
  <calcPr fullCalcOnLoad="1" fullPrecision="0"/>
</workbook>
</file>

<file path=xl/sharedStrings.xml><?xml version="1.0" encoding="utf-8"?>
<sst xmlns="http://schemas.openxmlformats.org/spreadsheetml/2006/main" count="971" uniqueCount="225">
  <si>
    <t>Вид продукції</t>
  </si>
  <si>
    <t>Хліб житньо-пшеничний</t>
  </si>
  <si>
    <t>Крупа вівсяна</t>
  </si>
  <si>
    <t>Томати польові</t>
  </si>
  <si>
    <t>Томати тепличні</t>
  </si>
  <si>
    <t>Огірки польові</t>
  </si>
  <si>
    <t>Огірки тепличні</t>
  </si>
  <si>
    <t>Крупа манна</t>
  </si>
  <si>
    <t>№ з/п</t>
  </si>
  <si>
    <t>станом на</t>
  </si>
  <si>
    <t xml:space="preserve"> продукцію по </t>
  </si>
  <si>
    <t>Сало</t>
  </si>
  <si>
    <t>Батон</t>
  </si>
  <si>
    <t>Макаронні вироби</t>
  </si>
  <si>
    <t>Пшоно</t>
  </si>
  <si>
    <t>Сметана жирністю 20%</t>
  </si>
  <si>
    <t>Яблука</t>
  </si>
  <si>
    <t>Яловичина</t>
  </si>
  <si>
    <t>Свинина</t>
  </si>
  <si>
    <t>По області</t>
  </si>
  <si>
    <t>Крупа гречана</t>
  </si>
  <si>
    <t>Олія соняшникова</t>
  </si>
  <si>
    <t>Цукор</t>
  </si>
  <si>
    <t>Цибуля ріпчаста</t>
  </si>
  <si>
    <t>М’ясо курей (птахофабрика)</t>
  </si>
  <si>
    <t>М’ясо курей (домашні)</t>
  </si>
  <si>
    <t>Яйця курячі (птахофабрика)</t>
  </si>
  <si>
    <t>Масло вершкове, 72,5%</t>
  </si>
  <si>
    <t xml:space="preserve">Сир м’який, жирністю 9% </t>
  </si>
  <si>
    <t xml:space="preserve">Сир м’який, домашній </t>
  </si>
  <si>
    <t>Ковбаса варена вищого сорту</t>
  </si>
  <si>
    <t>Риба жива</t>
  </si>
  <si>
    <t>Хліб з борошна пшеничного в/ґ</t>
  </si>
  <si>
    <t>Борошно пшеничне, в/ґ</t>
  </si>
  <si>
    <t>Молоко 2,5%</t>
  </si>
  <si>
    <t>місто</t>
  </si>
  <si>
    <t>район</t>
  </si>
  <si>
    <t xml:space="preserve">Оперативна інформація </t>
  </si>
  <si>
    <t>мін.</t>
  </si>
  <si>
    <t>макс.</t>
  </si>
  <si>
    <t>сер.</t>
  </si>
  <si>
    <t xml:space="preserve">Молоко </t>
  </si>
  <si>
    <t>сч</t>
  </si>
  <si>
    <t>Результат обстеження</t>
  </si>
  <si>
    <t>назва ринку</t>
  </si>
  <si>
    <t>мін</t>
  </si>
  <si>
    <t>макс</t>
  </si>
  <si>
    <t>По обласному центру</t>
  </si>
  <si>
    <t>сер</t>
  </si>
  <si>
    <t>х мін</t>
  </si>
  <si>
    <t>х макс</t>
  </si>
  <si>
    <t>грн/кг</t>
  </si>
  <si>
    <t>По районам області</t>
  </si>
  <si>
    <t>Оперативна інформація 
про рівень роздрібних цін на сільськогосподарську</t>
  </si>
  <si>
    <t>АР Крим</t>
  </si>
  <si>
    <t>Сімферополь</t>
  </si>
  <si>
    <t xml:space="preserve">Вінницькій </t>
  </si>
  <si>
    <t xml:space="preserve">Вінницької </t>
  </si>
  <si>
    <t>Вінниця</t>
  </si>
  <si>
    <t xml:space="preserve">Волинській </t>
  </si>
  <si>
    <t xml:space="preserve">Волинської </t>
  </si>
  <si>
    <t>Луцьк</t>
  </si>
  <si>
    <t xml:space="preserve">Дніпропетровській </t>
  </si>
  <si>
    <t xml:space="preserve">Дніпропетровської </t>
  </si>
  <si>
    <t>Дніпропетровськ</t>
  </si>
  <si>
    <t>Донецькій</t>
  </si>
  <si>
    <t>Донецької</t>
  </si>
  <si>
    <t>Донецьк</t>
  </si>
  <si>
    <t xml:space="preserve">Житомирській </t>
  </si>
  <si>
    <t xml:space="preserve">Житомирської </t>
  </si>
  <si>
    <t>Житомир</t>
  </si>
  <si>
    <t>Закарпатській</t>
  </si>
  <si>
    <t>Закарпатської</t>
  </si>
  <si>
    <t>Ужгород</t>
  </si>
  <si>
    <t xml:space="preserve">Запорізькій </t>
  </si>
  <si>
    <t xml:space="preserve">Запорізької </t>
  </si>
  <si>
    <t>Запоріжжя</t>
  </si>
  <si>
    <t xml:space="preserve">Івано-Франківській </t>
  </si>
  <si>
    <t xml:space="preserve">Івано-Франківська </t>
  </si>
  <si>
    <t>Івано-Франківськ</t>
  </si>
  <si>
    <t xml:space="preserve">Київській </t>
  </si>
  <si>
    <t xml:space="preserve">Київської </t>
  </si>
  <si>
    <t>Київ</t>
  </si>
  <si>
    <t>Кіровоградській</t>
  </si>
  <si>
    <t>Кіровоградської</t>
  </si>
  <si>
    <t>Кіровоград</t>
  </si>
  <si>
    <t xml:space="preserve">Луганській </t>
  </si>
  <si>
    <t xml:space="preserve">Луганської </t>
  </si>
  <si>
    <t>Луганськ</t>
  </si>
  <si>
    <t xml:space="preserve">Львівській </t>
  </si>
  <si>
    <t xml:space="preserve">Львівської </t>
  </si>
  <si>
    <t>Львів</t>
  </si>
  <si>
    <t xml:space="preserve">Миколаївській </t>
  </si>
  <si>
    <t xml:space="preserve">Миколаївської </t>
  </si>
  <si>
    <t>Миколаїв</t>
  </si>
  <si>
    <t xml:space="preserve">Одеській </t>
  </si>
  <si>
    <t xml:space="preserve">Одеської </t>
  </si>
  <si>
    <t>Одеса</t>
  </si>
  <si>
    <t xml:space="preserve">Полтавській </t>
  </si>
  <si>
    <t xml:space="preserve">Полтавської </t>
  </si>
  <si>
    <t xml:space="preserve">Полтава </t>
  </si>
  <si>
    <t>Рівненській</t>
  </si>
  <si>
    <t>Рівненської</t>
  </si>
  <si>
    <t>Рівне</t>
  </si>
  <si>
    <t xml:space="preserve">Сумській </t>
  </si>
  <si>
    <t xml:space="preserve">Сумської </t>
  </si>
  <si>
    <t>Суми</t>
  </si>
  <si>
    <t>Тернопільській</t>
  </si>
  <si>
    <t>Тернопільської</t>
  </si>
  <si>
    <t>Тернопіль</t>
  </si>
  <si>
    <t xml:space="preserve">Харківській </t>
  </si>
  <si>
    <t xml:space="preserve">Харківської </t>
  </si>
  <si>
    <t>Харків</t>
  </si>
  <si>
    <t xml:space="preserve">Херсонській </t>
  </si>
  <si>
    <t xml:space="preserve">Херсонської </t>
  </si>
  <si>
    <t>Херсон</t>
  </si>
  <si>
    <t xml:space="preserve">Хмельницька </t>
  </si>
  <si>
    <t>Хмельницької</t>
  </si>
  <si>
    <t>Хмельницький</t>
  </si>
  <si>
    <t>Черкаській</t>
  </si>
  <si>
    <t>Черкаської</t>
  </si>
  <si>
    <t>Черкаси</t>
  </si>
  <si>
    <t xml:space="preserve">Чернівецькій </t>
  </si>
  <si>
    <t xml:space="preserve">Чернівецької </t>
  </si>
  <si>
    <t>Чернівці</t>
  </si>
  <si>
    <t xml:space="preserve">Чернігівській </t>
  </si>
  <si>
    <t xml:space="preserve">Чернігівської </t>
  </si>
  <si>
    <t>Чернігів</t>
  </si>
  <si>
    <t>Хліб з борошна пшеничного I г</t>
  </si>
  <si>
    <t>Рис</t>
  </si>
  <si>
    <t>Свинина без кістки</t>
  </si>
  <si>
    <t>Яловичина без кістки</t>
  </si>
  <si>
    <t>Ковбаса варена першого сорту</t>
  </si>
  <si>
    <t>Сметана жирністю 15%</t>
  </si>
  <si>
    <t>Яйця курячі I кат</t>
  </si>
  <si>
    <t>Яйця курячі II кат</t>
  </si>
  <si>
    <t>min</t>
  </si>
  <si>
    <t>max</t>
  </si>
  <si>
    <t>Сир "Російський", 50%</t>
  </si>
  <si>
    <t>Центральний</t>
  </si>
  <si>
    <t>ринок "Околиця"</t>
  </si>
  <si>
    <t>ТОВ "Луганський ярмарок"</t>
  </si>
  <si>
    <t>Старобільськ</t>
  </si>
  <si>
    <t>Свердловськ</t>
  </si>
  <si>
    <t>Рубіжне</t>
  </si>
  <si>
    <t>Кіровськ</t>
  </si>
  <si>
    <t>Алчевськ</t>
  </si>
  <si>
    <t>Стаханов</t>
  </si>
  <si>
    <t>Лисичанськ</t>
  </si>
  <si>
    <t>Зимогір`я</t>
  </si>
  <si>
    <t>Привілля</t>
  </si>
  <si>
    <t>Новодружевськ</t>
  </si>
  <si>
    <t>Сватове</t>
  </si>
  <si>
    <t>Старобільський</t>
  </si>
  <si>
    <t>Свердловський</t>
  </si>
  <si>
    <t>Слов'яносербський</t>
  </si>
  <si>
    <t>Сватівський</t>
  </si>
  <si>
    <t xml:space="preserve">ДП "Ринок м.Свердловська" </t>
  </si>
  <si>
    <t>ДП "Рубіжанський ринок"</t>
  </si>
  <si>
    <t>ООО "Кіровск-Сервіс"</t>
  </si>
  <si>
    <t>ДП "Алчевський ринок"</t>
  </si>
  <si>
    <t>ДП "Ринок в м.Стаханові"</t>
  </si>
  <si>
    <t>ДП "Лисичанський ринок"</t>
  </si>
  <si>
    <t>"Джамілі" ПП Расулова</t>
  </si>
  <si>
    <t>МКП "Зимогір'євський міський ринок"</t>
  </si>
  <si>
    <t>КП "Привільський міський ринок"</t>
  </si>
  <si>
    <t>КП Новодружеський міський ринок</t>
  </si>
  <si>
    <t>ТОВ "Сватівський ринок"</t>
  </si>
  <si>
    <t>смт Новоайдар</t>
  </si>
  <si>
    <t>смт Новопсков</t>
  </si>
  <si>
    <t>Кремінна</t>
  </si>
  <si>
    <t>Ровеньки</t>
  </si>
  <si>
    <t>Попасна</t>
  </si>
  <si>
    <t>Брянка</t>
  </si>
  <si>
    <t>Троїцьке</t>
  </si>
  <si>
    <t>Первомайськ</t>
  </si>
  <si>
    <t>Білокуракине</t>
  </si>
  <si>
    <t>Артемівськ</t>
  </si>
  <si>
    <t>смт Фащівка</t>
  </si>
  <si>
    <t>смт Чорнухине</t>
  </si>
  <si>
    <t>Новоайдарський</t>
  </si>
  <si>
    <t>Новопсковський</t>
  </si>
  <si>
    <t>Кремінський</t>
  </si>
  <si>
    <t>Попаснянський</t>
  </si>
  <si>
    <t>Троїцький</t>
  </si>
  <si>
    <t>Білокуракинський</t>
  </si>
  <si>
    <t>Перевальский</t>
  </si>
  <si>
    <t>ТОВ "Торговий центр "Айдар"</t>
  </si>
  <si>
    <t>ТОВ "Троянда"</t>
  </si>
  <si>
    <t>ДП "Кремінський ринок"</t>
  </si>
  <si>
    <t>ДП "Ровеньківський ринок"</t>
  </si>
  <si>
    <t xml:space="preserve">ДП "ринок м. Попасна" </t>
  </si>
  <si>
    <t>ТОВ "Універсал"</t>
  </si>
  <si>
    <t>ПП "БізнесцентрСервіс"</t>
  </si>
  <si>
    <t>пп Шабанова В.Р.</t>
  </si>
  <si>
    <t xml:space="preserve">ТОВ "Потенціал" </t>
  </si>
  <si>
    <t>МКП "Артемівськ -сервіс"</t>
  </si>
  <si>
    <t>СКП "Фащівський ринок"</t>
  </si>
  <si>
    <t>СКП "Чорнухінський ринок"</t>
  </si>
  <si>
    <t>Молодогвардійськ</t>
  </si>
  <si>
    <t>Краснодонський</t>
  </si>
  <si>
    <t>Краснодон</t>
  </si>
  <si>
    <t>ДП "Молодогвардійський ринок"</t>
  </si>
  <si>
    <t>ДП "Краснодонський ринок"</t>
  </si>
  <si>
    <t>Картопля 2013</t>
  </si>
  <si>
    <t>Капуста білокачанна 2013</t>
  </si>
  <si>
    <t xml:space="preserve">Картопля </t>
  </si>
  <si>
    <t xml:space="preserve">Капуста білокачанна </t>
  </si>
  <si>
    <t>Морква 2013</t>
  </si>
  <si>
    <t xml:space="preserve">Морква </t>
  </si>
  <si>
    <t>Буряк 2013</t>
  </si>
  <si>
    <t xml:space="preserve">Буряк </t>
  </si>
  <si>
    <t>Капуста білокачанна 2014</t>
  </si>
  <si>
    <t>Картопля 2014</t>
  </si>
  <si>
    <t>Морква 2014</t>
  </si>
  <si>
    <t>Буряк 2014</t>
  </si>
  <si>
    <t>Сєвєродонецьк</t>
  </si>
  <si>
    <t>ДП "Центральний ринок"</t>
  </si>
  <si>
    <t>ПП "Успіх"</t>
  </si>
  <si>
    <t xml:space="preserve"> </t>
  </si>
  <si>
    <t>Картопля 2015</t>
  </si>
  <si>
    <t>Капуста білокачанна 2015</t>
  </si>
  <si>
    <t>Морква 2015</t>
  </si>
  <si>
    <t>Буряк 2015</t>
  </si>
  <si>
    <t>16.06.2015 року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</si>
</sst>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[$-FC22]d\ mmmm\ yyyy&quot; р.&quot;;@"/>
    <numFmt numFmtId="186" formatCode="0.0"/>
    <numFmt numFmtId="187" formatCode="[$-FC19]d\ mmmm\ yyyy\ &quot;г.&quot;"/>
    <numFmt numFmtId="188" formatCode="[$-FC19]dd\ mmmm\ yyyy\ \г\.;@"/>
    <numFmt numFmtId="189" formatCode="dd\ mmmm\ yyyy\ \г\.;@"/>
    <numFmt numFmtId="190" formatCode="dd\.mm\.yy;@"/>
    <numFmt numFmtId="191" formatCode="#,##0.00\ _г_р_н_."/>
    <numFmt numFmtId="192" formatCode="0.00_ ;\-0.00\ "/>
    <numFmt numFmtId="193" formatCode="#,##0.000\ _г_р_н_."/>
    <numFmt numFmtId="194" formatCode="#,##0.0000\ _г_р_н_."/>
    <numFmt numFmtId="195" formatCode="#,##0.0\ _г_р_н_."/>
    <numFmt numFmtId="196" formatCode="#,##0\ _г_р_н_.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5"/>
      <name val="Arial Cyr"/>
      <family val="0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18" fillId="3" borderId="0" applyNumberFormat="0" applyBorder="0" applyAlignment="0" applyProtection="0"/>
    <xf numFmtId="0" fontId="37" fillId="4" borderId="0" applyNumberFormat="0" applyBorder="0" applyAlignment="0" applyProtection="0"/>
    <xf numFmtId="0" fontId="18" fillId="4" borderId="0" applyNumberFormat="0" applyBorder="0" applyAlignment="0" applyProtection="0"/>
    <xf numFmtId="0" fontId="37" fillId="5" borderId="0" applyNumberFormat="0" applyBorder="0" applyAlignment="0" applyProtection="0"/>
    <xf numFmtId="0" fontId="18" fillId="5" borderId="0" applyNumberFormat="0" applyBorder="0" applyAlignment="0" applyProtection="0"/>
    <xf numFmtId="0" fontId="37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8" borderId="0" applyNumberFormat="0" applyBorder="0" applyAlignment="0" applyProtection="0"/>
    <xf numFmtId="0" fontId="18" fillId="9" borderId="0" applyNumberFormat="0" applyBorder="0" applyAlignment="0" applyProtection="0"/>
    <xf numFmtId="0" fontId="37" fillId="10" borderId="0" applyNumberFormat="0" applyBorder="0" applyAlignment="0" applyProtection="0"/>
    <xf numFmtId="0" fontId="18" fillId="11" borderId="0" applyNumberFormat="0" applyBorder="0" applyAlignment="0" applyProtection="0"/>
    <xf numFmtId="0" fontId="37" fillId="12" borderId="0" applyNumberFormat="0" applyBorder="0" applyAlignment="0" applyProtection="0"/>
    <xf numFmtId="0" fontId="18" fillId="13" borderId="0" applyNumberFormat="0" applyBorder="0" applyAlignment="0" applyProtection="0"/>
    <xf numFmtId="0" fontId="37" fillId="14" borderId="0" applyNumberFormat="0" applyBorder="0" applyAlignment="0" applyProtection="0"/>
    <xf numFmtId="0" fontId="18" fillId="14" borderId="0" applyNumberFormat="0" applyBorder="0" applyAlignment="0" applyProtection="0"/>
    <xf numFmtId="0" fontId="37" fillId="15" borderId="0" applyNumberFormat="0" applyBorder="0" applyAlignment="0" applyProtection="0"/>
    <xf numFmtId="0" fontId="18" fillId="5" borderId="0" applyNumberFormat="0" applyBorder="0" applyAlignment="0" applyProtection="0"/>
    <xf numFmtId="0" fontId="37" fillId="16" borderId="0" applyNumberFormat="0" applyBorder="0" applyAlignment="0" applyProtection="0"/>
    <xf numFmtId="0" fontId="18" fillId="11" borderId="0" applyNumberFormat="0" applyBorder="0" applyAlignment="0" applyProtection="0"/>
    <xf numFmtId="0" fontId="37" fillId="17" borderId="0" applyNumberFormat="0" applyBorder="0" applyAlignment="0" applyProtection="0"/>
    <xf numFmtId="0" fontId="18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20" borderId="0" applyNumberFormat="0" applyBorder="0" applyAlignment="0" applyProtection="0"/>
    <xf numFmtId="0" fontId="38" fillId="21" borderId="0" applyNumberFormat="0" applyBorder="0" applyAlignment="0" applyProtection="0"/>
    <xf numFmtId="0" fontId="19" fillId="13" borderId="0" applyNumberFormat="0" applyBorder="0" applyAlignment="0" applyProtection="0"/>
    <xf numFmtId="0" fontId="38" fillId="14" borderId="0" applyNumberFormat="0" applyBorder="0" applyAlignment="0" applyProtection="0"/>
    <xf numFmtId="0" fontId="19" fillId="14" borderId="0" applyNumberFormat="0" applyBorder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38" fillId="23" borderId="0" applyNumberFormat="0" applyBorder="0" applyAlignment="0" applyProtection="0"/>
    <xf numFmtId="0" fontId="19" fillId="24" borderId="0" applyNumberFormat="0" applyBorder="0" applyAlignment="0" applyProtection="0"/>
    <xf numFmtId="0" fontId="38" fillId="25" borderId="0" applyNumberFormat="0" applyBorder="0" applyAlignment="0" applyProtection="0"/>
    <xf numFmtId="0" fontId="19" fillId="25" borderId="0" applyNumberFormat="0" applyBorder="0" applyAlignment="0" applyProtection="0"/>
    <xf numFmtId="0" fontId="38" fillId="26" borderId="0" applyNumberFormat="0" applyBorder="0" applyAlignment="0" applyProtection="0"/>
    <xf numFmtId="0" fontId="19" fillId="27" borderId="0" applyNumberFormat="0" applyBorder="0" applyAlignment="0" applyProtection="0"/>
    <xf numFmtId="0" fontId="38" fillId="28" borderId="0" applyNumberFormat="0" applyBorder="0" applyAlignment="0" applyProtection="0"/>
    <xf numFmtId="0" fontId="19" fillId="29" borderId="0" applyNumberFormat="0" applyBorder="0" applyAlignment="0" applyProtection="0"/>
    <xf numFmtId="0" fontId="38" fillId="30" borderId="0" applyNumberFormat="0" applyBorder="0" applyAlignment="0" applyProtection="0"/>
    <xf numFmtId="0" fontId="19" fillId="31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33" borderId="0" applyNumberFormat="0" applyBorder="0" applyAlignment="0" applyProtection="0"/>
    <xf numFmtId="0" fontId="19" fillId="24" borderId="0" applyNumberFormat="0" applyBorder="0" applyAlignment="0" applyProtection="0"/>
    <xf numFmtId="0" fontId="38" fillId="34" borderId="0" applyNumberFormat="0" applyBorder="0" applyAlignment="0" applyProtection="0"/>
    <xf numFmtId="0" fontId="19" fillId="35" borderId="0" applyNumberFormat="0" applyBorder="0" applyAlignment="0" applyProtection="0"/>
    <xf numFmtId="0" fontId="39" fillId="36" borderId="1" applyNumberFormat="0" applyAlignment="0" applyProtection="0"/>
    <xf numFmtId="0" fontId="20" fillId="9" borderId="2" applyNumberFormat="0" applyAlignment="0" applyProtection="0"/>
    <xf numFmtId="0" fontId="40" fillId="37" borderId="3" applyNumberFormat="0" applyAlignment="0" applyProtection="0"/>
    <xf numFmtId="0" fontId="21" fillId="38" borderId="4" applyNumberFormat="0" applyAlignment="0" applyProtection="0"/>
    <xf numFmtId="0" fontId="41" fillId="37" borderId="1" applyNumberFormat="0" applyAlignment="0" applyProtection="0"/>
    <xf numFmtId="0" fontId="22" fillId="38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3" fillId="0" borderId="6" applyNumberFormat="0" applyFill="0" applyAlignment="0" applyProtection="0"/>
    <xf numFmtId="0" fontId="43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9" applyNumberFormat="0" applyFill="0" applyAlignment="0" applyProtection="0"/>
    <xf numFmtId="0" fontId="25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6" fillId="0" borderId="12" applyNumberFormat="0" applyFill="0" applyAlignment="0" applyProtection="0"/>
    <xf numFmtId="0" fontId="46" fillId="39" borderId="13" applyNumberFormat="0" applyAlignment="0" applyProtection="0"/>
    <xf numFmtId="0" fontId="27" fillId="40" borderId="14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29" fillId="4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30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3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6" borderId="0" applyNumberFormat="0" applyBorder="0" applyAlignment="0" applyProtection="0"/>
    <xf numFmtId="0" fontId="34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readingOrder="1"/>
    </xf>
    <xf numFmtId="0" fontId="4" fillId="0" borderId="0" xfId="0" applyFont="1" applyBorder="1" applyAlignment="1" applyProtection="1">
      <alignment horizontal="right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readingOrder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Alignment="1">
      <alignment/>
    </xf>
    <xf numFmtId="2" fontId="0" fillId="0" borderId="19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1" fontId="8" fillId="0" borderId="25" xfId="0" applyNumberFormat="1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top" wrapText="1"/>
      <protection hidden="1"/>
    </xf>
    <xf numFmtId="0" fontId="9" fillId="0" borderId="19" xfId="0" applyFont="1" applyBorder="1" applyAlignment="1" applyProtection="1">
      <alignment horizontal="justify" vertical="center" wrapText="1"/>
      <protection hidden="1"/>
    </xf>
    <xf numFmtId="1" fontId="9" fillId="0" borderId="21" xfId="0" applyNumberFormat="1" applyFont="1" applyBorder="1" applyAlignment="1" applyProtection="1">
      <alignment horizontal="center" vertical="center" wrapText="1"/>
      <protection hidden="1"/>
    </xf>
    <xf numFmtId="2" fontId="9" fillId="0" borderId="19" xfId="0" applyNumberFormat="1" applyFont="1" applyBorder="1" applyAlignment="1" applyProtection="1">
      <alignment horizontal="center" vertical="center" wrapText="1"/>
      <protection hidden="1"/>
    </xf>
    <xf numFmtId="1" fontId="9" fillId="0" borderId="19" xfId="0" applyNumberFormat="1" applyFont="1" applyBorder="1" applyAlignment="1" applyProtection="1">
      <alignment horizontal="center" vertical="center" wrapText="1"/>
      <protection hidden="1"/>
    </xf>
    <xf numFmtId="2" fontId="9" fillId="0" borderId="21" xfId="0" applyNumberFormat="1" applyFont="1" applyBorder="1" applyAlignment="1" applyProtection="1">
      <alignment horizontal="center" vertical="center" wrapText="1"/>
      <protection hidden="1"/>
    </xf>
    <xf numFmtId="2" fontId="9" fillId="0" borderId="27" xfId="0" applyNumberFormat="1" applyFont="1" applyBorder="1" applyAlignment="1" applyProtection="1">
      <alignment horizontal="center" vertical="center" wrapText="1"/>
      <protection hidden="1" locked="0"/>
    </xf>
    <xf numFmtId="2" fontId="9" fillId="0" borderId="19" xfId="0" applyNumberFormat="1" applyFont="1" applyBorder="1" applyAlignment="1" applyProtection="1">
      <alignment horizontal="center" vertical="center" wrapText="1"/>
      <protection hidden="1" locked="0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hidden="1" locked="0"/>
    </xf>
    <xf numFmtId="0" fontId="7" fillId="0" borderId="30" xfId="0" applyFont="1" applyBorder="1" applyAlignment="1" applyProtection="1">
      <alignment vertical="center" wrapText="1"/>
      <protection hidden="1" locked="0"/>
    </xf>
    <xf numFmtId="0" fontId="12" fillId="0" borderId="29" xfId="0" applyFont="1" applyBorder="1" applyAlignment="1" applyProtection="1">
      <alignment vertical="center" wrapText="1"/>
      <protection hidden="1" locked="0"/>
    </xf>
    <xf numFmtId="0" fontId="12" fillId="0" borderId="30" xfId="0" applyFont="1" applyBorder="1" applyAlignment="1" applyProtection="1">
      <alignment vertical="center" wrapText="1"/>
      <protection hidden="1"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hidden="1" locked="0"/>
    </xf>
    <xf numFmtId="0" fontId="7" fillId="0" borderId="28" xfId="0" applyFont="1" applyBorder="1" applyAlignment="1" applyProtection="1">
      <alignment vertical="center" wrapText="1"/>
      <protection hidden="1" locked="0"/>
    </xf>
    <xf numFmtId="0" fontId="12" fillId="0" borderId="0" xfId="0" applyFont="1" applyBorder="1" applyAlignment="1" applyProtection="1">
      <alignment vertical="center" wrapText="1"/>
      <protection hidden="1" locked="0"/>
    </xf>
    <xf numFmtId="0" fontId="12" fillId="0" borderId="28" xfId="0" applyFont="1" applyBorder="1" applyAlignment="1" applyProtection="1">
      <alignment vertical="center" wrapText="1"/>
      <protection hidden="1"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28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/>
      <protection hidden="1"/>
    </xf>
    <xf numFmtId="1" fontId="8" fillId="38" borderId="25" xfId="0" applyNumberFormat="1" applyFont="1" applyFill="1" applyBorder="1" applyAlignment="1" applyProtection="1">
      <alignment horizontal="center" vertical="center" wrapText="1"/>
      <protection hidden="1"/>
    </xf>
    <xf numFmtId="1" fontId="9" fillId="38" borderId="21" xfId="0" applyNumberFormat="1" applyFont="1" applyFill="1" applyBorder="1" applyAlignment="1" applyProtection="1">
      <alignment horizontal="center" vertical="center" wrapText="1"/>
      <protection hidden="1"/>
    </xf>
    <xf numFmtId="1" fontId="9" fillId="38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38" borderId="31" xfId="0" applyFont="1" applyFill="1" applyBorder="1" applyAlignment="1" applyProtection="1">
      <alignment vertical="center" wrapText="1"/>
      <protection locked="0"/>
    </xf>
    <xf numFmtId="0" fontId="12" fillId="38" borderId="26" xfId="0" applyFont="1" applyFill="1" applyBorder="1" applyAlignment="1" applyProtection="1">
      <alignment vertical="center" wrapText="1"/>
      <protection locked="0"/>
    </xf>
    <xf numFmtId="1" fontId="9" fillId="38" borderId="2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31" xfId="0" applyFont="1" applyFill="1" applyBorder="1" applyAlignment="1" applyProtection="1">
      <alignment vertical="center" wrapText="1"/>
      <protection locked="0"/>
    </xf>
    <xf numFmtId="0" fontId="12" fillId="0" borderId="26" xfId="0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justify" vertical="top" wrapText="1"/>
    </xf>
    <xf numFmtId="0" fontId="1" fillId="0" borderId="20" xfId="0" applyFont="1" applyBorder="1" applyAlignment="1" applyProtection="1">
      <alignment horizontal="justify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/>
      <protection/>
    </xf>
    <xf numFmtId="0" fontId="12" fillId="38" borderId="31" xfId="0" applyFont="1" applyFill="1" applyBorder="1" applyAlignment="1" applyProtection="1">
      <alignment vertical="center" wrapText="1"/>
      <protection/>
    </xf>
    <xf numFmtId="0" fontId="12" fillId="38" borderId="26" xfId="0" applyFont="1" applyFill="1" applyBorder="1" applyAlignment="1" applyProtection="1">
      <alignment vertical="center" wrapText="1"/>
      <protection/>
    </xf>
    <xf numFmtId="0" fontId="12" fillId="0" borderId="31" xfId="0" applyFont="1" applyFill="1" applyBorder="1" applyAlignment="1" applyProtection="1">
      <alignment vertical="center" wrapText="1"/>
      <protection/>
    </xf>
    <xf numFmtId="0" fontId="12" fillId="0" borderId="26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2" fontId="9" fillId="0" borderId="20" xfId="0" applyNumberFormat="1" applyFont="1" applyBorder="1" applyAlignment="1" applyProtection="1">
      <alignment horizontal="center" vertical="center" wrapText="1"/>
      <protection hidden="1"/>
    </xf>
    <xf numFmtId="2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2" xfId="0" applyNumberFormat="1" applyFont="1" applyBorder="1" applyAlignment="1" applyProtection="1">
      <alignment horizontal="center" vertical="center" wrapText="1"/>
      <protection hidden="1" locked="0"/>
    </xf>
    <xf numFmtId="2" fontId="9" fillId="0" borderId="32" xfId="0" applyNumberFormat="1" applyFont="1" applyBorder="1" applyAlignment="1" applyProtection="1">
      <alignment horizontal="center" vertical="center" wrapText="1"/>
      <protection hidden="1" locked="0"/>
    </xf>
    <xf numFmtId="0" fontId="7" fillId="0" borderId="30" xfId="0" applyFont="1" applyBorder="1" applyAlignment="1" applyProtection="1">
      <alignment/>
      <protection hidden="1"/>
    </xf>
    <xf numFmtId="0" fontId="8" fillId="0" borderId="33" xfId="0" applyFont="1" applyBorder="1" applyAlignment="1" applyProtection="1">
      <alignment horizont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2" fontId="9" fillId="0" borderId="36" xfId="0" applyNumberFormat="1" applyFont="1" applyBorder="1" applyAlignment="1" applyProtection="1">
      <alignment horizontal="center" vertical="center" wrapText="1"/>
      <protection hidden="1"/>
    </xf>
    <xf numFmtId="2" fontId="9" fillId="0" borderId="20" xfId="0" applyNumberFormat="1" applyFont="1" applyBorder="1" applyAlignment="1" applyProtection="1">
      <alignment horizontal="center" vertical="center" wrapText="1"/>
      <protection hidden="1" locked="0"/>
    </xf>
    <xf numFmtId="2" fontId="9" fillId="0" borderId="21" xfId="0" applyNumberFormat="1" applyFont="1" applyBorder="1" applyAlignment="1" applyProtection="1">
      <alignment horizontal="center" vertical="center" wrapText="1"/>
      <protection hidden="1" locked="0"/>
    </xf>
    <xf numFmtId="0" fontId="9" fillId="0" borderId="37" xfId="0" applyFont="1" applyBorder="1" applyAlignment="1" applyProtection="1">
      <alignment horizontal="center" vertical="top" wrapText="1"/>
      <protection hidden="1"/>
    </xf>
    <xf numFmtId="0" fontId="9" fillId="0" borderId="25" xfId="0" applyFont="1" applyBorder="1" applyAlignment="1" applyProtection="1">
      <alignment horizontal="justify" vertical="center" wrapText="1"/>
      <protection hidden="1"/>
    </xf>
    <xf numFmtId="2" fontId="9" fillId="0" borderId="37" xfId="0" applyNumberFormat="1" applyFont="1" applyBorder="1" applyAlignment="1" applyProtection="1">
      <alignment horizontal="center" vertical="center" wrapText="1"/>
      <protection hidden="1"/>
    </xf>
    <xf numFmtId="2" fontId="9" fillId="0" borderId="38" xfId="0" applyNumberFormat="1" applyFont="1" applyBorder="1" applyAlignment="1" applyProtection="1">
      <alignment horizontal="center" vertical="center" wrapText="1"/>
      <protection hidden="1" locked="0"/>
    </xf>
    <xf numFmtId="2" fontId="9" fillId="0" borderId="25" xfId="0" applyNumberFormat="1" applyFont="1" applyBorder="1" applyAlignment="1" applyProtection="1">
      <alignment horizontal="center" vertical="center" wrapText="1"/>
      <protection hidden="1" locked="0"/>
    </xf>
    <xf numFmtId="2" fontId="9" fillId="0" borderId="26" xfId="0" applyNumberFormat="1" applyFont="1" applyBorder="1" applyAlignment="1" applyProtection="1">
      <alignment horizontal="center" vertical="center" wrapText="1"/>
      <protection hidden="1" locked="0"/>
    </xf>
    <xf numFmtId="2" fontId="9" fillId="0" borderId="37" xfId="0" applyNumberFormat="1" applyFont="1" applyBorder="1" applyAlignment="1" applyProtection="1">
      <alignment horizontal="center" vertical="center" wrapText="1"/>
      <protection hidden="1" locked="0"/>
    </xf>
    <xf numFmtId="2" fontId="9" fillId="0" borderId="39" xfId="0" applyNumberFormat="1" applyFont="1" applyBorder="1" applyAlignment="1" applyProtection="1">
      <alignment horizontal="center" vertical="center" wrapText="1"/>
      <protection hidden="1" locked="0"/>
    </xf>
    <xf numFmtId="2" fontId="9" fillId="0" borderId="40" xfId="0" applyNumberFormat="1" applyFont="1" applyBorder="1" applyAlignment="1" applyProtection="1">
      <alignment horizontal="center" vertical="center" wrapText="1"/>
      <protection hidden="1" locked="0"/>
    </xf>
    <xf numFmtId="0" fontId="8" fillId="0" borderId="40" xfId="0" applyFont="1" applyBorder="1" applyAlignment="1" applyProtection="1">
      <alignment horizont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2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43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/>
      <protection hidden="1"/>
    </xf>
    <xf numFmtId="2" fontId="9" fillId="0" borderId="25" xfId="0" applyNumberFormat="1" applyFont="1" applyBorder="1" applyAlignment="1" applyProtection="1">
      <alignment horizontal="center" vertical="center" wrapText="1"/>
      <protection hidden="1"/>
    </xf>
    <xf numFmtId="2" fontId="14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22" xfId="0" applyNumberFormat="1" applyFont="1" applyBorder="1" applyAlignment="1" applyProtection="1">
      <alignment horizontal="center" vertical="center" wrapText="1"/>
      <protection hidden="1"/>
    </xf>
    <xf numFmtId="1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9" xfId="0" applyNumberFormat="1" applyFont="1" applyBorder="1" applyAlignment="1" applyProtection="1">
      <alignment horizontal="center" vertical="center" wrapText="1"/>
      <protection hidden="1"/>
    </xf>
    <xf numFmtId="2" fontId="1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32" xfId="0" applyNumberFormat="1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horizontal="justify" vertical="center" wrapText="1"/>
      <protection hidden="1"/>
    </xf>
    <xf numFmtId="0" fontId="15" fillId="0" borderId="0" xfId="0" applyFont="1" applyAlignment="1">
      <alignment/>
    </xf>
    <xf numFmtId="2" fontId="9" fillId="47" borderId="19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0" xfId="0" applyNumberFormat="1" applyFont="1" applyBorder="1" applyAlignment="1" applyProtection="1">
      <alignment horizontal="center" vertical="center" wrapText="1"/>
      <protection hidden="1" locked="0"/>
    </xf>
    <xf numFmtId="2" fontId="17" fillId="0" borderId="38" xfId="0" applyNumberFormat="1" applyFont="1" applyBorder="1" applyAlignment="1" applyProtection="1">
      <alignment horizontal="center" vertical="center" wrapText="1"/>
      <protection hidden="1" locked="0"/>
    </xf>
    <xf numFmtId="2" fontId="17" fillId="0" borderId="21" xfId="0" applyNumberFormat="1" applyFont="1" applyBorder="1" applyAlignment="1" applyProtection="1">
      <alignment horizontal="center" vertical="center" wrapText="1"/>
      <protection hidden="1" locked="0"/>
    </xf>
    <xf numFmtId="2" fontId="17" fillId="0" borderId="27" xfId="0" applyNumberFormat="1" applyFont="1" applyBorder="1" applyAlignment="1" applyProtection="1">
      <alignment horizontal="center" vertical="center" wrapText="1"/>
      <protection hidden="1" locked="0"/>
    </xf>
    <xf numFmtId="2" fontId="17" fillId="0" borderId="40" xfId="0" applyNumberFormat="1" applyFont="1" applyBorder="1" applyAlignment="1" applyProtection="1">
      <alignment horizontal="center" vertical="center" wrapText="1"/>
      <protection hidden="1" locked="0"/>
    </xf>
    <xf numFmtId="2" fontId="9" fillId="47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47" borderId="19" xfId="0" applyNumberFormat="1" applyFill="1" applyBorder="1" applyAlignment="1" applyProtection="1">
      <alignment horizontal="center" vertical="center"/>
      <protection/>
    </xf>
    <xf numFmtId="0" fontId="0" fillId="47" borderId="19" xfId="0" applyFill="1" applyBorder="1" applyAlignment="1" applyProtection="1">
      <alignment horizontal="center" vertical="center"/>
      <protection/>
    </xf>
    <xf numFmtId="1" fontId="9" fillId="47" borderId="21" xfId="0" applyNumberFormat="1" applyFont="1" applyFill="1" applyBorder="1" applyAlignment="1" applyProtection="1">
      <alignment horizontal="center" vertical="center" wrapText="1"/>
      <protection hidden="1"/>
    </xf>
    <xf numFmtId="1" fontId="9" fillId="47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47" borderId="0" xfId="0" applyFill="1" applyAlignment="1">
      <alignment/>
    </xf>
    <xf numFmtId="0" fontId="0" fillId="47" borderId="0" xfId="0" applyFill="1" applyAlignment="1">
      <alignment readingOrder="1"/>
    </xf>
    <xf numFmtId="0" fontId="8" fillId="47" borderId="33" xfId="0" applyFont="1" applyFill="1" applyBorder="1" applyAlignment="1" applyProtection="1">
      <alignment horizontal="center" vertical="center" wrapText="1"/>
      <protection hidden="1"/>
    </xf>
    <xf numFmtId="0" fontId="8" fillId="47" borderId="42" xfId="0" applyFont="1" applyFill="1" applyBorder="1" applyAlignment="1" applyProtection="1">
      <alignment horizontal="center" vertical="center" wrapText="1"/>
      <protection hidden="1"/>
    </xf>
    <xf numFmtId="0" fontId="8" fillId="47" borderId="41" xfId="0" applyFont="1" applyFill="1" applyBorder="1" applyAlignment="1" applyProtection="1">
      <alignment horizontal="center" vertical="center" wrapText="1"/>
      <protection hidden="1"/>
    </xf>
    <xf numFmtId="0" fontId="8" fillId="47" borderId="35" xfId="0" applyFont="1" applyFill="1" applyBorder="1" applyAlignment="1" applyProtection="1">
      <alignment horizontal="center" vertical="center" wrapText="1"/>
      <protection hidden="1"/>
    </xf>
    <xf numFmtId="0" fontId="7" fillId="47" borderId="0" xfId="0" applyFont="1" applyFill="1" applyBorder="1" applyAlignment="1" applyProtection="1">
      <alignment horizontal="center" vertical="center" wrapText="1"/>
      <protection hidden="1"/>
    </xf>
    <xf numFmtId="0" fontId="7" fillId="47" borderId="0" xfId="0" applyFont="1" applyFill="1" applyBorder="1" applyAlignment="1" applyProtection="1">
      <alignment/>
      <protection hidden="1"/>
    </xf>
    <xf numFmtId="0" fontId="15" fillId="47" borderId="0" xfId="0" applyFont="1" applyFill="1" applyAlignment="1">
      <alignment/>
    </xf>
    <xf numFmtId="2" fontId="17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1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2" fontId="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2" fontId="9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17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2" fontId="17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2" fontId="9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2" fontId="9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2" fontId="9" fillId="47" borderId="36" xfId="0" applyNumberFormat="1" applyFont="1" applyFill="1" applyBorder="1" applyAlignment="1" applyProtection="1">
      <alignment horizontal="center" vertical="center" wrapText="1"/>
      <protection hidden="1"/>
    </xf>
    <xf numFmtId="2" fontId="9" fillId="47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47" borderId="0" xfId="0" applyFont="1" applyFill="1" applyAlignment="1">
      <alignment/>
    </xf>
    <xf numFmtId="0" fontId="36" fillId="47" borderId="0" xfId="0" applyFont="1" applyFill="1" applyAlignment="1">
      <alignment/>
    </xf>
    <xf numFmtId="0" fontId="36" fillId="0" borderId="0" xfId="0" applyFont="1" applyAlignment="1">
      <alignment/>
    </xf>
    <xf numFmtId="2" fontId="16" fillId="47" borderId="22" xfId="0" applyNumberFormat="1" applyFont="1" applyFill="1" applyBorder="1" applyAlignment="1" applyProtection="1">
      <alignment horizontal="center" vertical="center" wrapText="1"/>
      <protection locked="0"/>
    </xf>
    <xf numFmtId="2" fontId="16" fillId="47" borderId="2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36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37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/>
    </xf>
    <xf numFmtId="2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27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22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38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39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46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9" fillId="47" borderId="27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20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40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3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47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26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37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21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36" xfId="0" applyNumberFormat="1" applyFont="1" applyFill="1" applyBorder="1" applyAlignment="1" applyProtection="1">
      <alignment horizontal="center" vertical="center" wrapText="1"/>
      <protection locked="0"/>
    </xf>
    <xf numFmtId="2" fontId="14" fillId="47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47" borderId="49" xfId="0" applyFont="1" applyFill="1" applyBorder="1" applyAlignment="1">
      <alignment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 locked="0"/>
    </xf>
    <xf numFmtId="0" fontId="12" fillId="0" borderId="56" xfId="0" applyFont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center" wrapText="1"/>
      <protection hidden="1" locked="0"/>
    </xf>
    <xf numFmtId="0" fontId="12" fillId="0" borderId="57" xfId="0" applyFont="1" applyBorder="1" applyAlignment="1" applyProtection="1">
      <alignment horizontal="center" vertical="center" wrapText="1"/>
      <protection hidden="1" locked="0"/>
    </xf>
    <xf numFmtId="0" fontId="8" fillId="0" borderId="58" xfId="0" applyFont="1" applyBorder="1" applyAlignment="1" applyProtection="1">
      <alignment horizontal="center" wrapText="1"/>
      <protection hidden="1"/>
    </xf>
    <xf numFmtId="0" fontId="8" fillId="0" borderId="47" xfId="0" applyFont="1" applyBorder="1" applyAlignment="1" applyProtection="1">
      <alignment horizontal="center" wrapText="1"/>
      <protection hidden="1"/>
    </xf>
    <xf numFmtId="0" fontId="8" fillId="0" borderId="33" xfId="0" applyFont="1" applyBorder="1" applyAlignment="1" applyProtection="1">
      <alignment horizont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0" fontId="8" fillId="0" borderId="61" xfId="0" applyFont="1" applyBorder="1" applyAlignment="1" applyProtection="1">
      <alignment horizontal="center" vertical="center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 locked="0"/>
    </xf>
    <xf numFmtId="0" fontId="12" fillId="0" borderId="63" xfId="0" applyFont="1" applyBorder="1" applyAlignment="1" applyProtection="1">
      <alignment horizontal="center" vertical="center" wrapText="1"/>
      <protection hidden="1" locked="0"/>
    </xf>
    <xf numFmtId="0" fontId="12" fillId="0" borderId="64" xfId="0" applyFont="1" applyBorder="1" applyAlignment="1" applyProtection="1">
      <alignment horizontal="center" vertical="center" wrapText="1"/>
      <protection hidden="1" locked="0"/>
    </xf>
    <xf numFmtId="0" fontId="12" fillId="0" borderId="65" xfId="0" applyFont="1" applyBorder="1" applyAlignment="1" applyProtection="1">
      <alignment horizontal="center" vertical="center" wrapText="1"/>
      <protection hidden="1" locked="0"/>
    </xf>
    <xf numFmtId="0" fontId="8" fillId="0" borderId="6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12" fillId="0" borderId="61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12" fillId="47" borderId="62" xfId="0" applyFont="1" applyFill="1" applyBorder="1" applyAlignment="1" applyProtection="1">
      <alignment horizontal="center" vertical="center" wrapText="1"/>
      <protection locked="0"/>
    </xf>
    <xf numFmtId="0" fontId="12" fillId="47" borderId="56" xfId="0" applyFont="1" applyFill="1" applyBorder="1" applyAlignment="1" applyProtection="1">
      <alignment horizontal="center" vertical="center" wrapText="1"/>
      <protection locked="0"/>
    </xf>
    <xf numFmtId="0" fontId="12" fillId="47" borderId="63" xfId="0" applyFont="1" applyFill="1" applyBorder="1" applyAlignment="1" applyProtection="1">
      <alignment horizontal="center" vertical="center" wrapText="1"/>
      <protection locked="0"/>
    </xf>
    <xf numFmtId="0" fontId="12" fillId="47" borderId="57" xfId="0" applyFont="1" applyFill="1" applyBorder="1" applyAlignment="1" applyProtection="1">
      <alignment horizontal="center" vertical="center" wrapText="1"/>
      <protection locked="0"/>
    </xf>
    <xf numFmtId="0" fontId="12" fillId="47" borderId="55" xfId="0" applyFont="1" applyFill="1" applyBorder="1" applyAlignment="1" applyProtection="1">
      <alignment horizontal="center" vertical="center" wrapText="1"/>
      <protection locked="0"/>
    </xf>
    <xf numFmtId="0" fontId="12" fillId="47" borderId="0" xfId="0" applyFont="1" applyFill="1" applyBorder="1" applyAlignment="1" applyProtection="1">
      <alignment horizontal="center" vertical="center" wrapText="1"/>
      <protection locked="0"/>
    </xf>
    <xf numFmtId="0" fontId="12" fillId="47" borderId="31" xfId="0" applyFont="1" applyFill="1" applyBorder="1" applyAlignment="1" applyProtection="1">
      <alignment horizontal="center" vertical="center" wrapText="1"/>
      <protection locked="0"/>
    </xf>
    <xf numFmtId="0" fontId="12" fillId="47" borderId="67" xfId="0" applyFont="1" applyFill="1" applyBorder="1" applyAlignment="1" applyProtection="1">
      <alignment horizontal="center" vertical="center" wrapText="1"/>
      <protection locked="0"/>
    </xf>
    <xf numFmtId="0" fontId="12" fillId="47" borderId="43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67" xfId="0" applyFont="1" applyBorder="1" applyAlignment="1" applyProtection="1">
      <alignment horizontal="center" vertical="center" wrapText="1"/>
      <protection locked="0"/>
    </xf>
    <xf numFmtId="0" fontId="12" fillId="0" borderId="62" xfId="0" applyFont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350">
    <dxf>
      <font>
        <b/>
        <i val="0"/>
        <color indexed="22"/>
      </font>
      <fill>
        <patternFill patternType="none">
          <bgColor indexed="65"/>
        </patternFill>
      </fill>
    </dxf>
    <dxf>
      <font>
        <b/>
        <i val="0"/>
        <color indexed="22"/>
      </font>
    </dxf>
    <dxf>
      <font>
        <b/>
        <i val="0"/>
        <color indexed="2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22"/>
      </font>
      <fill>
        <patternFill patternType="none">
          <bgColor indexed="65"/>
        </patternFill>
      </fill>
    </dxf>
    <dxf>
      <font>
        <b/>
        <i val="0"/>
        <color indexed="22"/>
      </font>
    </dxf>
    <dxf>
      <font>
        <b/>
        <i val="0"/>
        <color indexed="2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b/>
        <i val="0"/>
        <color indexed="22"/>
      </font>
      <fill>
        <patternFill patternType="none">
          <bgColor indexed="65"/>
        </patternFill>
      </fill>
    </dxf>
    <dxf>
      <font>
        <b/>
        <i val="0"/>
        <color indexed="22"/>
      </font>
    </dxf>
    <dxf>
      <font>
        <b/>
        <i val="0"/>
        <color indexed="2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22"/>
      </font>
      <fill>
        <patternFill patternType="none">
          <bgColor indexed="65"/>
        </patternFill>
      </fill>
    </dxf>
    <dxf>
      <font>
        <b/>
        <i val="0"/>
        <color indexed="22"/>
      </font>
    </dxf>
    <dxf>
      <font>
        <b/>
        <i val="0"/>
        <color indexed="2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22"/>
      </font>
      <fill>
        <patternFill patternType="none">
          <bgColor indexed="65"/>
        </patternFill>
      </fill>
    </dxf>
    <dxf>
      <font>
        <b/>
        <i val="0"/>
        <color indexed="22"/>
      </font>
    </dxf>
    <dxf>
      <font>
        <b/>
        <i val="0"/>
        <color indexed="2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C0C0C0"/>
      </font>
      <border/>
    </dxf>
    <dxf>
      <font>
        <b/>
        <i val="0"/>
        <color rgb="FFC0C0C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SBO1IXZY\&#1110;&#1085;&#1092;.%20&#1085;&#1072;%20&#1083;&#1080;&#1089;&#1090;%20&#8470;%2016-5(674%20&#1074;&#1110;&#1076;%2027.05.2014&#1088;.%20-%20&#1041;&#1110;&#1083;&#1086;&#1082;&#1091;&#1088;&#1072;&#1082;&#1080;&#1085;&#1089;&#1100;&#1082;&#1080;&#1081;%20&#1088;-&#108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QY2TTBPF\&#1084;.&#1050;&#1088;&#1077;&#1084;&#1110;&#1085;&#1085;&#1072;%20&#1030;&#1085;&#1092;.%20&#1094;&#1110;&#1085;&#1080;%20&#1087;&#1086;%20&#1088;&#1080;&#1085;&#1082;&#1091;%20&#1089;&#1090;&#1072;&#1085;&#1086;&#1084;%20&#1085;&#1072;%2015.06.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QY2TTBPF\&#1110;&#1085;&#1092;.%20&#1085;&#1072;%20&#1083;&#1080;&#1089;&#1090;%20&#8470;%2016-5(674%20&#1074;&#1110;&#1076;%2027.05.2014&#1088;.%20-%20&#1041;&#1110;&#1083;&#1086;&#1082;&#1091;&#1088;&#1072;&#1082;&#1080;&#1085;&#1089;&#1100;&#1082;&#1080;&#1081;%20&#1088;-&#108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QY2TTBPF\&#1056;&#1072;&#1089;&#1091;&#1083;&#1086;&#1074;&#1072;%20&#1044;.&#1053;.-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QY2TTBPF\&#1053;&#1086;&#1074;&#1086;&#1076;&#1088;&#1091;&#1078;&#1077;&#1089;&#110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QY2TTBPF\&#1055;&#1088;&#1080;&#1074;&#1110;&#1083;&#1083;&#1103;-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QY2TTBPF\&#1051;&#1080;&#1089;&#1080;&#1095;&#1072;&#1085;&#1089;&#1100;&#1082;&#1080;&#1081;%20&#1088;&#1080;&#1085;&#1086;&#1082;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SBO1IXZY\&#1056;&#1072;&#1089;&#1091;&#1083;&#1086;&#1074;&#1072;%20&#1044;.&#1053;.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SBO1IXZY\&#1053;&#1086;&#1074;&#1086;&#1076;&#1088;&#1091;&#1078;&#1077;&#1089;&#110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EHWLHYVZ\&#1053;&#1086;&#1074;&#1086;&#1076;&#1088;&#1091;&#1078;&#1077;&#1089;&#110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SBO1IXZY\&#1055;&#1088;&#1080;&#1074;&#1110;&#1083;&#1083;&#1103;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SBO1IXZY\&#1051;&#1080;&#1089;&#1080;&#1095;&#1072;&#1085;&#1089;&#1100;&#1082;&#1080;&#1081;%20&#1088;&#1080;&#1085;&#1086;&#1082;-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EHWLHYVZ\&#1084;.&#1050;&#1088;&#1077;&#1084;&#1110;&#1085;&#1085;&#1072;%20&#1030;&#1085;&#1092;.%20&#1094;&#1110;&#1085;&#1080;%20&#1087;&#1086;%20&#1088;&#1080;&#1085;&#1082;&#1091;%20&#1089;&#1090;&#1072;&#1085;&#1086;&#1084;%20&#1085;&#1072;%2008.06.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D9VTC77E\&#1050;&#1086;&#1087;&#1080;&#1103;%20&#1054;&#1055;&#1045;&#1056;&#1040;&#1058;&#1048;&#1042;&#1053;&#1030;%20&#1062;&#1030;&#1053;&#1048;%20&#1087;&#1086;%20&#1088;&#1080;&#1085;&#1082;&#1091;%20&#1079;%20&#1085;&#1086;&#1074;&#1080;&#1084;&#1080;%20&#1087;&#1088;&#1086;&#1076;&#1091;&#1082;&#1090;&#1072;&#1084;&#1080;%202015%20&#1088;&#1110;&#1082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4;&#1080;&#1088;&#1077;&#1082;&#1090;&#1086;&#1088;\Local%20Settings\Temporary%20Internet%20Files\Content.IE5\QY2TTBPF\&#1050;&#1086;&#1087;&#1080;&#1103;%20&#1054;&#1055;&#1045;&#1056;&#1040;&#1058;&#1048;&#1042;&#1053;&#1030;%20&#1062;&#1030;&#1053;&#1048;%20&#1087;&#1086;%20&#1088;&#1080;&#1085;&#1082;&#1091;%20&#1079;%20&#1085;&#1086;&#1074;&#1080;&#1084;&#1080;%20&#1087;&#1088;&#1086;&#1076;&#1091;&#1082;&#1090;&#1072;&#1084;&#1080;%202015%20&#1088;&#1110;&#108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Normal="75"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" width="6.00390625" style="0" customWidth="1"/>
    <col min="2" max="2" width="31.375" style="0" customWidth="1"/>
    <col min="3" max="3" width="6.75390625" style="0" customWidth="1"/>
    <col min="4" max="4" width="3.75390625" style="0" hidden="1" customWidth="1"/>
    <col min="5" max="5" width="7.125" style="0" customWidth="1"/>
    <col min="6" max="6" width="3.75390625" style="0" hidden="1" customWidth="1"/>
    <col min="7" max="8" width="6.25390625" style="0" customWidth="1"/>
    <col min="9" max="9" width="3.75390625" style="0" hidden="1" customWidth="1"/>
    <col min="10" max="10" width="6.00390625" style="0" customWidth="1"/>
    <col min="11" max="11" width="3.75390625" style="0" hidden="1" customWidth="1"/>
    <col min="12" max="12" width="6.125" style="0" customWidth="1"/>
    <col min="13" max="13" width="6.00390625" style="0" customWidth="1"/>
    <col min="14" max="14" width="3.75390625" style="0" hidden="1" customWidth="1"/>
    <col min="15" max="15" width="6.00390625" style="0" customWidth="1"/>
    <col min="16" max="16" width="3.75390625" style="0" hidden="1" customWidth="1"/>
    <col min="17" max="17" width="6.00390625" style="0" customWidth="1"/>
    <col min="18" max="18" width="8.625" style="0" hidden="1" customWidth="1"/>
    <col min="19" max="19" width="8.25390625" style="0" hidden="1" customWidth="1"/>
    <col min="20" max="20" width="9.125" style="0" hidden="1" customWidth="1"/>
  </cols>
  <sheetData>
    <row r="1" spans="1:17" ht="33" customHeight="1">
      <c r="A1" s="199" t="s">
        <v>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21.75" customHeight="1">
      <c r="A2" s="206" t="s">
        <v>10</v>
      </c>
      <c r="B2" s="206"/>
      <c r="C2" s="200" t="s">
        <v>86</v>
      </c>
      <c r="D2" s="200"/>
      <c r="E2" s="200"/>
      <c r="F2" s="200"/>
      <c r="G2" s="200"/>
      <c r="H2" s="200"/>
      <c r="I2" s="200"/>
      <c r="J2" s="200"/>
      <c r="L2" s="201" t="str">
        <f>IF(C2="АР Крим"," ","області")</f>
        <v>області</v>
      </c>
      <c r="M2" s="201"/>
      <c r="N2" s="201"/>
      <c r="O2" s="201"/>
      <c r="P2" s="201"/>
      <c r="Q2" s="201"/>
    </row>
    <row r="3" spans="1:20" ht="21" customHeight="1" thickBot="1">
      <c r="A3" s="4"/>
      <c r="B3" s="2" t="s">
        <v>9</v>
      </c>
      <c r="C3" s="202" t="s">
        <v>224</v>
      </c>
      <c r="D3" s="202"/>
      <c r="E3" s="202"/>
      <c r="F3" s="202"/>
      <c r="G3" s="202"/>
      <c r="H3" s="202"/>
      <c r="I3" s="202"/>
      <c r="J3" s="202"/>
      <c r="Q3" t="s">
        <v>51</v>
      </c>
      <c r="T3" s="8"/>
    </row>
    <row r="4" spans="1:20" ht="33" customHeight="1">
      <c r="A4" s="207" t="s">
        <v>8</v>
      </c>
      <c r="B4" s="209" t="s">
        <v>0</v>
      </c>
      <c r="C4" s="203" t="s">
        <v>19</v>
      </c>
      <c r="D4" s="204"/>
      <c r="E4" s="204"/>
      <c r="F4" s="204"/>
      <c r="G4" s="205"/>
      <c r="H4" s="196" t="s">
        <v>47</v>
      </c>
      <c r="I4" s="197"/>
      <c r="J4" s="197"/>
      <c r="K4" s="197"/>
      <c r="L4" s="198"/>
      <c r="M4" s="196" t="s">
        <v>52</v>
      </c>
      <c r="N4" s="197"/>
      <c r="O4" s="197"/>
      <c r="P4" s="197"/>
      <c r="Q4" s="198"/>
      <c r="R4" s="14"/>
      <c r="T4" s="8"/>
    </row>
    <row r="5" spans="1:17" ht="33" customHeight="1">
      <c r="A5" s="208"/>
      <c r="B5" s="210"/>
      <c r="C5" s="63" t="s">
        <v>45</v>
      </c>
      <c r="D5" s="3" t="s">
        <v>42</v>
      </c>
      <c r="E5" s="3" t="s">
        <v>46</v>
      </c>
      <c r="F5" s="3" t="s">
        <v>42</v>
      </c>
      <c r="G5" s="7" t="s">
        <v>40</v>
      </c>
      <c r="H5" s="6" t="s">
        <v>45</v>
      </c>
      <c r="I5" s="3" t="s">
        <v>42</v>
      </c>
      <c r="J5" s="3" t="s">
        <v>46</v>
      </c>
      <c r="K5" s="3" t="s">
        <v>42</v>
      </c>
      <c r="L5" s="7" t="s">
        <v>48</v>
      </c>
      <c r="M5" s="6" t="s">
        <v>45</v>
      </c>
      <c r="N5" s="3" t="s">
        <v>42</v>
      </c>
      <c r="O5" s="3" t="s">
        <v>46</v>
      </c>
      <c r="P5" s="3" t="s">
        <v>42</v>
      </c>
      <c r="Q5" s="7" t="s">
        <v>48</v>
      </c>
    </row>
    <row r="6" spans="1:20" ht="17.25" customHeight="1">
      <c r="A6" s="5">
        <v>1</v>
      </c>
      <c r="B6" s="61" t="s">
        <v>32</v>
      </c>
      <c r="C6" s="113">
        <f>IF(ISERR(POWER(PRODUCT(Обл_центр!AF8,Ринки_1_12!AF8,Ринки_13_24!AF8,Ринки_25_36!AF8,Ринки_37_48!AF8),1/SUM(Обл_центр!AG8,Ринки_1_12!AG8,Ринки_13_24!AG8,Ринки_25_36!AG8,Ринки_37_48!AG8)))," ",POWER(PRODUCT(Обл_центр!AF8,Ринки_1_12!AF8,Ринки_13_24!AF8,Ринки_25_36!AF8,Ринки_37_48!AF8),1/SUM(Обл_центр!AG8,Ринки_1_12!AG8,Ринки_13_24!AG8,Ринки_25_36!AG8,Ринки_37_48!AG8)))</f>
        <v>8.65</v>
      </c>
      <c r="D6" s="114">
        <f>SUM(Обл_центр!AG8,Ринки_1_12!AG8,Ринки_13_24!AG8,Ринки_25_36!AG8,Ринки_37_48!AG8)</f>
        <v>9</v>
      </c>
      <c r="E6" s="115">
        <f>IF(ISERR(POWER(PRODUCT(Обл_центр!AH8,Ринки_1_12!AH8,Ринки_13_24!AH8,Ринки_25_36!AH8,Ринки_37_48!AH8),1/SUM(Обл_центр!AI8,Ринки_1_12!AI8,Ринки_13_24!AI8,Ринки_25_36!AI8,Ринки_37_48!AI8)))," ",POWER(PRODUCT(Обл_центр!AH8,Ринки_1_12!AH8,Ринки_13_24!AH8,Ринки_25_36!AH8,Ринки_37_48!AH8),1/SUM(Обл_центр!AI8,Ринки_1_12!AI8,Ринки_13_24!AI8,Ринки_25_36!AI8,Ринки_37_48!AI8)))</f>
        <v>11.89</v>
      </c>
      <c r="F6" s="114">
        <f>SUM(Обл_центр!AI8,Ринки_1_12!AI8,Ринки_13_24!AI8,Ринки_25_36!AI8,Ринки_37_48!AI8)</f>
        <v>9</v>
      </c>
      <c r="G6" s="116">
        <f>IF(ISERR(POWER(PRODUCT(Обл_центр!AF8,Обл_центр!AH8,Ринки_1_12!AF8,Ринки_1_12!AH8,Ринки_13_24!AF8,Ринки_13_24!AH8,Ринки_25_36!AF8,Ринки_25_36!AH8,Ринки_37_48!AF8,Ринки_37_48!AH8),1/SUM(Обл_центр!AG8,Обл_центр!AI8,Ринки_1_12!AG8,Ринки_1_12!AI8,Ринки_13_24!AG8,Ринки_13_24!AI8,Ринки_25_36!AG8,Ринки_25_36!AI8,Ринки_37_48!AG8,Ринки_37_48!AI8)))," ",POWER(PRODUCT(Обл_центр!AF8,Обл_центр!AH8,Ринки_1_12!AF8,Ринки_1_12!AH8,Ринки_13_24!AF8,Ринки_13_24!AH8,Ринки_25_36!AF8,Ринки_25_36!AH8,Ринки_37_48!AF8,Ринки_37_48!AH8),1/SUM(Обл_центр!AG8,Обл_центр!AI8,Ринки_1_12!AG8,Ринки_1_12!AI8,Ринки_13_24!AG8,Ринки_13_24!AI8,Ринки_25_36!AG8,Ринки_25_36!AI8,Ринки_37_48!AG8,Ринки_37_48!AI8)))</f>
        <v>10.14</v>
      </c>
      <c r="H6" s="115" t="str">
        <f>IF(ISERR(POWER(Обл_центр!AF8,1/Обл_центр!AG8))," ",POWER(Обл_центр!AF8,1/Обл_центр!AG8))</f>
        <v> </v>
      </c>
      <c r="I6" s="117">
        <f>Обл_центр!AG8</f>
        <v>0</v>
      </c>
      <c r="J6" s="118" t="str">
        <f>IF(ISERR(POWER(Обл_центр!AH8,1/Обл_центр!AI8))," ",POWER(Обл_центр!AH8,1/Обл_центр!AI8))</f>
        <v> </v>
      </c>
      <c r="K6" s="119">
        <f>Обл_центр!AI8</f>
        <v>0</v>
      </c>
      <c r="L6" s="116" t="str">
        <f>IF(ISERR(POWER(PRODUCT(Обл_центр!AF8,Обл_центр!AH8),1/SUM(Обл_центр!AG8,Обл_центр!AI8)))," ",POWER(PRODUCT(Обл_центр!AF8,Обл_центр!AH8),1/SUM(Обл_центр!AG8,Обл_центр!AI8)))</f>
        <v> </v>
      </c>
      <c r="M6" s="115">
        <f>IF(ISERR(POWER(PRODUCT(Ринки_1_12!AF8,Ринки_13_24!AF8,Ринки_25_36!AF8,Ринки_37_48!AF8),1/SUM(Ринки_1_12!AG8,Ринки_13_24!AG8,Ринки_25_36!AG8,Ринки_37_48!AG8)))," ",POWER(PRODUCT(Ринки_1_12!AF8,Ринки_13_24!AF8,Ринки_25_36!AF8,Ринки_37_48!AF8),1/SUM(Ринки_1_12!AG8,Ринки_13_24!AG8,Ринки_25_36!AG8,Ринки_37_48!AG8)))</f>
        <v>8.65</v>
      </c>
      <c r="N6" s="114">
        <f>SUM(Ринки_1_12!AG8,Ринки_13_24!AG8,Ринки_25_36!AG8,Ринки_37_48!AG8)</f>
        <v>9</v>
      </c>
      <c r="O6" s="115">
        <f>IF(ISERR(POWER(PRODUCT(Ринки_1_12!AH8,Ринки_13_24!AH8,Ринки_25_36!AH8,Ринки_37_48!AH8),1/SUM(Ринки_1_12!AI8,Ринки_13_24!AI8,Ринки_25_36!AI8,Ринки_37_48!AI8)))," ",POWER(PRODUCT(Ринки_1_12!AH8,Ринки_13_24!AH8,Ринки_25_36!AH8,Ринки_37_48!AH8),1/SUM(Ринки_1_12!AI8,Ринки_13_24!AI8,Ринки_25_36!AI8,Ринки_37_48!AI8)))</f>
        <v>11.89</v>
      </c>
      <c r="P6" s="114">
        <f>SUM(Ринки_1_12!AI8,Ринки_13_24!AI8,Ринки_25_36!AI8,Ринки_37_48!AI8)</f>
        <v>9</v>
      </c>
      <c r="Q6" s="116">
        <f>IF(ISERR(POWER(PRODUCT(Ринки_1_12!AF8,Ринки_1_12!AH8,Ринки_13_24!AF8,Ринки_13_24!AH8,Ринки_25_36!AF8,Ринки_25_36!AH8,Ринки_37_48!AF8,Ринки_37_48!AH8),1/SUM(Ринки_1_12!AG8,Ринки_1_12!AI8,Ринки_13_24!AG8,Ринки_13_24!AI8,Ринки_25_36!AG8,Ринки_25_36!AI8,Ринки_37_48!AG8,Ринки_37_48!AI8)))," ",POWER(PRODUCT(Ринки_1_12!AF8,Ринки_1_12!AH8,Ринки_13_24!AF8,Ринки_13_24!AH8,Ринки_25_36!AF8,Ринки_25_36!AH8,Ринки_37_48!AF8,Ринки_37_48!AH8),1/SUM(Ринки_1_12!AG8,Ринки_1_12!AI8,Ринки_13_24!AG8,Ринки_13_24!AI8,Ринки_25_36!AG8,Ринки_25_36!AI8,Ринки_37_48!AG8,Ринки_37_48!AI8)))</f>
        <v>10.14</v>
      </c>
      <c r="T6" s="8"/>
    </row>
    <row r="7" spans="1:20" ht="17.25" customHeight="1">
      <c r="A7" s="5">
        <v>2</v>
      </c>
      <c r="B7" s="62" t="s">
        <v>128</v>
      </c>
      <c r="C7" s="113">
        <f>IF(ISERR(POWER(PRODUCT(Обл_центр!AF9,Ринки_1_12!AF9,Ринки_13_24!AF9,Ринки_25_36!AF9,Ринки_37_48!AF9),1/SUM(Обл_центр!AG9,Ринки_1_12!AG9,Ринки_13_24!AG9,Ринки_25_36!AG9,Ринки_37_48!AG9)))," ",POWER(PRODUCT(Обл_центр!AF9,Ринки_1_12!AF9,Ринки_13_24!AF9,Ринки_25_36!AF9,Ринки_37_48!AF9),1/SUM(Обл_центр!AG9,Ринки_1_12!AG9,Ринки_13_24!AG9,Ринки_25_36!AG9,Ринки_37_48!AG9)))</f>
        <v>8.38</v>
      </c>
      <c r="D7" s="114">
        <f>SUM(Обл_центр!AG9,Ринки_1_12!AG9,Ринки_13_24!AG9,Ринки_25_36!AG9,Ринки_37_48!AG9)</f>
        <v>9</v>
      </c>
      <c r="E7" s="115">
        <f>IF(ISERR(POWER(PRODUCT(Обл_центр!AH9,Ринки_1_12!AH9,Ринки_13_24!AH9,Ринки_25_36!AH9,Ринки_37_48!AH9),1/SUM(Обл_центр!AI9,Ринки_1_12!AI9,Ринки_13_24!AI9,Ринки_25_36!AI9,Ринки_37_48!AI9)))," ",POWER(PRODUCT(Обл_центр!AH9,Ринки_1_12!AH9,Ринки_13_24!AH9,Ринки_25_36!AH9,Ринки_37_48!AH9),1/SUM(Обл_центр!AI9,Ринки_1_12!AI9,Ринки_13_24!AI9,Ринки_25_36!AI9,Ринки_37_48!AI9)))</f>
        <v>11.47</v>
      </c>
      <c r="F7" s="114">
        <f>SUM(Обл_центр!AI9,Ринки_1_12!AI9,Ринки_13_24!AI9,Ринки_25_36!AI9,Ринки_37_48!AI9)</f>
        <v>9</v>
      </c>
      <c r="G7" s="116">
        <f>IF(ISERR(POWER(PRODUCT(Обл_центр!AF9,Обл_центр!AH9,Ринки_1_12!AF9,Ринки_1_12!AH9,Ринки_13_24!AF9,Ринки_13_24!AH9,Ринки_25_36!AF9,Ринки_25_36!AH9,Ринки_37_48!AF9,Ринки_37_48!AH9),1/SUM(Обл_центр!AG9,Обл_центр!AI9,Ринки_1_12!AG9,Ринки_1_12!AI9,Ринки_13_24!AG9,Ринки_13_24!AI9,Ринки_25_36!AG9,Ринки_25_36!AI9,Ринки_37_48!AG9,Ринки_37_48!AI9)))," ",POWER(PRODUCT(Обл_центр!AF9,Обл_центр!AH9,Ринки_1_12!AF9,Ринки_1_12!AH9,Ринки_13_24!AF9,Ринки_13_24!AH9,Ринки_25_36!AF9,Ринки_25_36!AH9,Ринки_37_48!AF9,Ринки_37_48!AH9),1/SUM(Обл_центр!AG9,Обл_центр!AI9,Ринки_1_12!AG9,Ринки_1_12!AI9,Ринки_13_24!AG9,Ринки_13_24!AI9,Ринки_25_36!AG9,Ринки_25_36!AI9,Ринки_37_48!AG9,Ринки_37_48!AI9)))</f>
        <v>9.8</v>
      </c>
      <c r="H7" s="115" t="str">
        <f>IF(ISERR(POWER(Обл_центр!AF9,1/Обл_центр!AG9))," ",POWER(Обл_центр!AF9,1/Обл_центр!AG9))</f>
        <v> </v>
      </c>
      <c r="I7" s="117">
        <f>Обл_центр!AG9</f>
        <v>0</v>
      </c>
      <c r="J7" s="118" t="str">
        <f>IF(ISERR(POWER(Обл_центр!AH9,1/Обл_центр!AI9))," ",POWER(Обл_центр!AH9,1/Обл_центр!AI9))</f>
        <v> </v>
      </c>
      <c r="K7" s="119">
        <f>Обл_центр!AI9</f>
        <v>0</v>
      </c>
      <c r="L7" s="116" t="str">
        <f>IF(ISERR(POWER(PRODUCT(Обл_центр!AF9,Обл_центр!AH9),1/SUM(Обл_центр!AG9,Обл_центр!AI9)))," ",POWER(PRODUCT(Обл_центр!AF9,Обл_центр!AH9),1/SUM(Обл_центр!AG9,Обл_центр!AI9)))</f>
        <v> </v>
      </c>
      <c r="M7" s="115">
        <f>IF(ISERR(POWER(PRODUCT(Ринки_1_12!AF9,Ринки_13_24!AF9,Ринки_25_36!AF9,Ринки_37_48!AF9),1/SUM(Ринки_1_12!AG9,Ринки_13_24!AG9,Ринки_25_36!AG9,Ринки_37_48!AG9)))," ",POWER(PRODUCT(Ринки_1_12!AF9,Ринки_13_24!AF9,Ринки_25_36!AF9,Ринки_37_48!AF9),1/SUM(Ринки_1_12!AG9,Ринки_13_24!AG9,Ринки_25_36!AG9,Ринки_37_48!AG9)))</f>
        <v>8.38</v>
      </c>
      <c r="N7" s="114">
        <f>SUM(Ринки_1_12!AG9,Ринки_13_24!AG9,Ринки_25_36!AG9,Ринки_37_48!AG9)</f>
        <v>9</v>
      </c>
      <c r="O7" s="115">
        <f>IF(ISERR(POWER(PRODUCT(Ринки_1_12!AH9,Ринки_13_24!AH9,Ринки_25_36!AH9,Ринки_37_48!AH9),1/SUM(Ринки_1_12!AI9,Ринки_13_24!AI9,Ринки_25_36!AI9,Ринки_37_48!AI9)))," ",POWER(PRODUCT(Ринки_1_12!AH9,Ринки_13_24!AH9,Ринки_25_36!AH9,Ринки_37_48!AH9),1/SUM(Ринки_1_12!AI9,Ринки_13_24!AI9,Ринки_25_36!AI9,Ринки_37_48!AI9)))</f>
        <v>11.47</v>
      </c>
      <c r="P7" s="114">
        <f>SUM(Ринки_1_12!AI9,Ринки_13_24!AI9,Ринки_25_36!AI9,Ринки_37_48!AI9)</f>
        <v>9</v>
      </c>
      <c r="Q7" s="116">
        <f>IF(ISERR(POWER(PRODUCT(Ринки_1_12!AF9,Ринки_1_12!AH9,Ринки_13_24!AF9,Ринки_13_24!AH9,Ринки_25_36!AF9,Ринки_25_36!AH9,Ринки_37_48!AF9,Ринки_37_48!AH9),1/SUM(Ринки_1_12!AG9,Ринки_1_12!AI9,Ринки_13_24!AG9,Ринки_13_24!AI9,Ринки_25_36!AG9,Ринки_25_36!AI9,Ринки_37_48!AG9,Ринки_37_48!AI9)))," ",POWER(PRODUCT(Ринки_1_12!AF9,Ринки_1_12!AH9,Ринки_13_24!AF9,Ринки_13_24!AH9,Ринки_25_36!AF9,Ринки_25_36!AH9,Ринки_37_48!AF9,Ринки_37_48!AH9),1/SUM(Ринки_1_12!AG9,Ринки_1_12!AI9,Ринки_13_24!AG9,Ринки_13_24!AI9,Ринки_25_36!AG9,Ринки_25_36!AI9,Ринки_37_48!AG9,Ринки_37_48!AI9)))</f>
        <v>9.8</v>
      </c>
      <c r="T7" s="8"/>
    </row>
    <row r="8" spans="1:20" s="1" customFormat="1" ht="17.25" customHeight="1">
      <c r="A8" s="5">
        <v>3</v>
      </c>
      <c r="B8" s="61" t="s">
        <v>1</v>
      </c>
      <c r="C8" s="113">
        <f>IF(ISERR(POWER(PRODUCT(Обл_центр!AF10,Ринки_1_12!AF10,Ринки_13_24!AF10,Ринки_25_36!AF10,Ринки_37_48!AF10),1/SUM(Обл_центр!AG10,Ринки_1_12!AG10,Ринки_13_24!AG10,Ринки_25_36!AG10,Ринки_37_48!AG10)))," ",POWER(PRODUCT(Обл_центр!AF10,Ринки_1_12!AF10,Ринки_13_24!AF10,Ринки_25_36!AF10,Ринки_37_48!AF10),1/SUM(Обл_центр!AG10,Ринки_1_12!AG10,Ринки_13_24!AG10,Ринки_25_36!AG10,Ринки_37_48!AG10)))</f>
        <v>9.1</v>
      </c>
      <c r="D8" s="114">
        <f>SUM(Обл_центр!AG10,Ринки_1_12!AG10,Ринки_13_24!AG10,Ринки_25_36!AG10,Ринки_37_48!AG10)</f>
        <v>9</v>
      </c>
      <c r="E8" s="115">
        <f>IF(ISERR(POWER(PRODUCT(Обл_центр!AH10,Ринки_1_12!AH10,Ринки_13_24!AH10,Ринки_25_36!AH10,Ринки_37_48!AH10),1/SUM(Обл_центр!AI10,Ринки_1_12!AI10,Ринки_13_24!AI10,Ринки_25_36!AI10,Ринки_37_48!AI10)))," ",POWER(PRODUCT(Обл_центр!AH10,Ринки_1_12!AH10,Ринки_13_24!AH10,Ринки_25_36!AH10,Ринки_37_48!AH10),1/SUM(Обл_центр!AI10,Ринки_1_12!AI10,Ринки_13_24!AI10,Ринки_25_36!AI10,Ринки_37_48!AI10)))</f>
        <v>12.01</v>
      </c>
      <c r="F8" s="114">
        <f>SUM(Обл_центр!AI10,Ринки_1_12!AI10,Ринки_13_24!AI10,Ринки_25_36!AI10,Ринки_37_48!AI10)</f>
        <v>9</v>
      </c>
      <c r="G8" s="116">
        <f>IF(ISERR(POWER(PRODUCT(Обл_центр!AF10,Обл_центр!AH10,Ринки_1_12!AF10,Ринки_1_12!AH10,Ринки_13_24!AF10,Ринки_13_24!AH10,Ринки_25_36!AF10,Ринки_25_36!AH10,Ринки_37_48!AF10,Ринки_37_48!AH10),1/SUM(Обл_центр!AG10,Обл_центр!AI10,Ринки_1_12!AG10,Ринки_1_12!AI10,Ринки_13_24!AG10,Ринки_13_24!AI10,Ринки_25_36!AG10,Ринки_25_36!AI10,Ринки_37_48!AG10,Ринки_37_48!AI10)))," ",POWER(PRODUCT(Обл_центр!AF10,Обл_центр!AH10,Ринки_1_12!AF10,Ринки_1_12!AH10,Ринки_13_24!AF10,Ринки_13_24!AH10,Ринки_25_36!AF10,Ринки_25_36!AH10,Ринки_37_48!AF10,Ринки_37_48!AH10),1/SUM(Обл_центр!AG10,Обл_центр!AI10,Ринки_1_12!AG10,Ринки_1_12!AI10,Ринки_13_24!AG10,Ринки_13_24!AI10,Ринки_25_36!AG10,Ринки_25_36!AI10,Ринки_37_48!AG10,Ринки_37_48!AI10)))</f>
        <v>10.45</v>
      </c>
      <c r="H8" s="115" t="str">
        <f>IF(ISERR(POWER(Обл_центр!AF10,1/Обл_центр!AG10))," ",POWER(Обл_центр!AF10,1/Обл_центр!AG10))</f>
        <v> </v>
      </c>
      <c r="I8" s="117">
        <f>Обл_центр!AG10</f>
        <v>0</v>
      </c>
      <c r="J8" s="118" t="str">
        <f>IF(ISERR(POWER(Обл_центр!AH10,1/Обл_центр!AI10))," ",POWER(Обл_центр!AH10,1/Обл_центр!AI10))</f>
        <v> </v>
      </c>
      <c r="K8" s="119">
        <f>Обл_центр!AI10</f>
        <v>0</v>
      </c>
      <c r="L8" s="116" t="str">
        <f>IF(ISERR(POWER(PRODUCT(Обл_центр!AF10,Обл_центр!AH10),1/SUM(Обл_центр!AG10,Обл_центр!AI10)))," ",POWER(PRODUCT(Обл_центр!AF10,Обл_центр!AH10),1/SUM(Обл_центр!AG10,Обл_центр!AI10)))</f>
        <v> </v>
      </c>
      <c r="M8" s="115">
        <f>IF(ISERR(POWER(PRODUCT(Ринки_1_12!AF10,Ринки_13_24!AF10,Ринки_25_36!AF10,Ринки_37_48!AF10),1/SUM(Ринки_1_12!AG10,Ринки_13_24!AG10,Ринки_25_36!AG10,Ринки_37_48!AG10)))," ",POWER(PRODUCT(Ринки_1_12!AF10,Ринки_13_24!AF10,Ринки_25_36!AF10,Ринки_37_48!AF10),1/SUM(Ринки_1_12!AG10,Ринки_13_24!AG10,Ринки_25_36!AG10,Ринки_37_48!AG10)))</f>
        <v>9.1</v>
      </c>
      <c r="N8" s="114">
        <f>SUM(Ринки_1_12!AG10,Ринки_13_24!AG10,Ринки_25_36!AG10,Ринки_37_48!AG10)</f>
        <v>9</v>
      </c>
      <c r="O8" s="115">
        <f>IF(ISERR(POWER(PRODUCT(Ринки_1_12!AH10,Ринки_13_24!AH10,Ринки_25_36!AH10,Ринки_37_48!AH10),1/SUM(Ринки_1_12!AI10,Ринки_13_24!AI10,Ринки_25_36!AI10,Ринки_37_48!AI10)))," ",POWER(PRODUCT(Ринки_1_12!AH10,Ринки_13_24!AH10,Ринки_25_36!AH10,Ринки_37_48!AH10),1/SUM(Ринки_1_12!AI10,Ринки_13_24!AI10,Ринки_25_36!AI10,Ринки_37_48!AI10)))</f>
        <v>12.01</v>
      </c>
      <c r="P8" s="114">
        <f>SUM(Ринки_1_12!AI10,Ринки_13_24!AI10,Ринки_25_36!AI10,Ринки_37_48!AI10)</f>
        <v>9</v>
      </c>
      <c r="Q8" s="116">
        <f>IF(ISERR(POWER(PRODUCT(Ринки_1_12!AF10,Ринки_1_12!AH10,Ринки_13_24!AF10,Ринки_13_24!AH10,Ринки_25_36!AF10,Ринки_25_36!AH10,Ринки_37_48!AF10,Ринки_37_48!AH10),1/SUM(Ринки_1_12!AG10,Ринки_1_12!AI10,Ринки_13_24!AG10,Ринки_13_24!AI10,Ринки_25_36!AG10,Ринки_25_36!AI10,Ринки_37_48!AG10,Ринки_37_48!AI10)))," ",POWER(PRODUCT(Ринки_1_12!AF10,Ринки_1_12!AH10,Ринки_13_24!AF10,Ринки_13_24!AH10,Ринки_25_36!AF10,Ринки_25_36!AH10,Ринки_37_48!AF10,Ринки_37_48!AH10),1/SUM(Ринки_1_12!AG10,Ринки_1_12!AI10,Ринки_13_24!AG10,Ринки_13_24!AI10,Ринки_25_36!AG10,Ринки_25_36!AI10,Ринки_37_48!AG10,Ринки_37_48!AI10)))</f>
        <v>10.45</v>
      </c>
      <c r="T8" s="9"/>
    </row>
    <row r="9" spans="1:17" ht="17.25" customHeight="1">
      <c r="A9" s="5">
        <v>4</v>
      </c>
      <c r="B9" s="61" t="s">
        <v>12</v>
      </c>
      <c r="C9" s="113">
        <f>IF(ISERR(POWER(PRODUCT(Обл_центр!AF11,Ринки_1_12!AF11,Ринки_13_24!AF11,Ринки_25_36!AF11,Ринки_37_48!AF11),1/SUM(Обл_центр!AG11,Ринки_1_12!AG11,Ринки_13_24!AG11,Ринки_25_36!AG11,Ринки_37_48!AG11)))," ",POWER(PRODUCT(Обл_центр!AF11,Ринки_1_12!AF11,Ринки_13_24!AF11,Ринки_25_36!AF11,Ринки_37_48!AF11),1/SUM(Обл_центр!AG11,Ринки_1_12!AG11,Ринки_13_24!AG11,Ринки_25_36!AG11,Ринки_37_48!AG11)))</f>
        <v>9.6</v>
      </c>
      <c r="D9" s="114">
        <f>SUM(Обл_центр!AG11,Ринки_1_12!AG11,Ринки_13_24!AG11,Ринки_25_36!AG11,Ринки_37_48!AG11)</f>
        <v>9</v>
      </c>
      <c r="E9" s="115">
        <f>IF(ISERR(POWER(PRODUCT(Обл_центр!AH11,Ринки_1_12!AH11,Ринки_13_24!AH11,Ринки_25_36!AH11,Ринки_37_48!AH11),1/SUM(Обл_центр!AI11,Ринки_1_12!AI11,Ринки_13_24!AI11,Ринки_25_36!AI11,Ринки_37_48!AI11)))," ",POWER(PRODUCT(Обл_центр!AH11,Ринки_1_12!AH11,Ринки_13_24!AH11,Ринки_25_36!AH11,Ринки_37_48!AH11),1/SUM(Обл_центр!AI11,Ринки_1_12!AI11,Ринки_13_24!AI11,Ринки_25_36!AI11,Ринки_37_48!AI11)))</f>
        <v>13.22</v>
      </c>
      <c r="F9" s="114">
        <f>SUM(Обл_центр!AI11,Ринки_1_12!AI11,Ринки_13_24!AI11,Ринки_25_36!AI11,Ринки_37_48!AI11)</f>
        <v>9</v>
      </c>
      <c r="G9" s="116">
        <f>IF(ISERR(POWER(PRODUCT(Обл_центр!AF11,Обл_центр!AH11,Ринки_1_12!AF11,Ринки_1_12!AH11,Ринки_13_24!AF11,Ринки_13_24!AH11,Ринки_25_36!AF11,Ринки_25_36!AH11,Ринки_37_48!AF11,Ринки_37_48!AH11),1/SUM(Обл_центр!AG11,Обл_центр!AI11,Ринки_1_12!AG11,Ринки_1_12!AI11,Ринки_13_24!AG11,Ринки_13_24!AI11,Ринки_25_36!AG11,Ринки_25_36!AI11,Ринки_37_48!AG11,Ринки_37_48!AI11)))," ",POWER(PRODUCT(Обл_центр!AF11,Обл_центр!AH11,Ринки_1_12!AF11,Ринки_1_12!AH11,Ринки_13_24!AF11,Ринки_13_24!AH11,Ринки_25_36!AF11,Ринки_25_36!AH11,Ринки_37_48!AF11,Ринки_37_48!AH11),1/SUM(Обл_центр!AG11,Обл_центр!AI11,Ринки_1_12!AG11,Ринки_1_12!AI11,Ринки_13_24!AG11,Ринки_13_24!AI11,Ринки_25_36!AG11,Ринки_25_36!AI11,Ринки_37_48!AG11,Ринки_37_48!AI11)))</f>
        <v>11.26</v>
      </c>
      <c r="H9" s="115" t="str">
        <f>IF(ISERR(POWER(Обл_центр!AF11,1/Обл_центр!AG11))," ",POWER(Обл_центр!AF11,1/Обл_центр!AG11))</f>
        <v> </v>
      </c>
      <c r="I9" s="117">
        <f>Обл_центр!AG11</f>
        <v>0</v>
      </c>
      <c r="J9" s="118" t="str">
        <f>IF(ISERR(POWER(Обл_центр!AH11,1/Обл_центр!AI11))," ",POWER(Обл_центр!AH11,1/Обл_центр!AI11))</f>
        <v> </v>
      </c>
      <c r="K9" s="119">
        <f>Обл_центр!AI11</f>
        <v>0</v>
      </c>
      <c r="L9" s="116" t="str">
        <f>IF(ISERR(POWER(PRODUCT(Обл_центр!AF11,Обл_центр!AH11),1/SUM(Обл_центр!AG11,Обл_центр!AI11)))," ",POWER(PRODUCT(Обл_центр!AF11,Обл_центр!AH11),1/SUM(Обл_центр!AG11,Обл_центр!AI11)))</f>
        <v> </v>
      </c>
      <c r="M9" s="115">
        <f>IF(ISERR(POWER(PRODUCT(Ринки_1_12!AF11,Ринки_13_24!AF11,Ринки_25_36!AF11,Ринки_37_48!AF11),1/SUM(Ринки_1_12!AG11,Ринки_13_24!AG11,Ринки_25_36!AG11,Ринки_37_48!AG11)))," ",POWER(PRODUCT(Ринки_1_12!AF11,Ринки_13_24!AF11,Ринки_25_36!AF11,Ринки_37_48!AF11),1/SUM(Ринки_1_12!AG11,Ринки_13_24!AG11,Ринки_25_36!AG11,Ринки_37_48!AG11)))</f>
        <v>9.6</v>
      </c>
      <c r="N9" s="114">
        <f>SUM(Ринки_1_12!AG11,Ринки_13_24!AG11,Ринки_25_36!AG11,Ринки_37_48!AG11)</f>
        <v>9</v>
      </c>
      <c r="O9" s="115">
        <f>IF(ISERR(POWER(PRODUCT(Ринки_1_12!AH11,Ринки_13_24!AH11,Ринки_25_36!AH11,Ринки_37_48!AH11),1/SUM(Ринки_1_12!AI11,Ринки_13_24!AI11,Ринки_25_36!AI11,Ринки_37_48!AI11)))," ",POWER(PRODUCT(Ринки_1_12!AH11,Ринки_13_24!AH11,Ринки_25_36!AH11,Ринки_37_48!AH11),1/SUM(Ринки_1_12!AI11,Ринки_13_24!AI11,Ринки_25_36!AI11,Ринки_37_48!AI11)))</f>
        <v>13.22</v>
      </c>
      <c r="P9" s="114">
        <f>SUM(Ринки_1_12!AI11,Ринки_13_24!AI11,Ринки_25_36!AI11,Ринки_37_48!AI11)</f>
        <v>9</v>
      </c>
      <c r="Q9" s="116">
        <f>IF(ISERR(POWER(PRODUCT(Ринки_1_12!AF11,Ринки_1_12!AH11,Ринки_13_24!AF11,Ринки_13_24!AH11,Ринки_25_36!AF11,Ринки_25_36!AH11,Ринки_37_48!AF11,Ринки_37_48!AH11),1/SUM(Ринки_1_12!AG11,Ринки_1_12!AI11,Ринки_13_24!AG11,Ринки_13_24!AI11,Ринки_25_36!AG11,Ринки_25_36!AI11,Ринки_37_48!AG11,Ринки_37_48!AI11)))," ",POWER(PRODUCT(Ринки_1_12!AF11,Ринки_1_12!AH11,Ринки_13_24!AF11,Ринки_13_24!AH11,Ринки_25_36!AF11,Ринки_25_36!AH11,Ринки_37_48!AF11,Ринки_37_48!AH11),1/SUM(Ринки_1_12!AG11,Ринки_1_12!AI11,Ринки_13_24!AG11,Ринки_13_24!AI11,Ринки_25_36!AG11,Ринки_25_36!AI11,Ринки_37_48!AG11,Ринки_37_48!AI11)))</f>
        <v>11.26</v>
      </c>
    </row>
    <row r="10" spans="1:17" ht="17.25" customHeight="1">
      <c r="A10" s="5">
        <v>5</v>
      </c>
      <c r="B10" s="61" t="s">
        <v>33</v>
      </c>
      <c r="C10" s="113">
        <f>IF(ISERR(POWER(PRODUCT(Обл_центр!AF12,Ринки_1_12!AF12,Ринки_13_24!AF12,Ринки_25_36!AF12,Ринки_37_48!AF12),1/SUM(Обл_центр!AG12,Ринки_1_12!AG12,Ринки_13_24!AG12,Ринки_25_36!AG12,Ринки_37_48!AG12)))," ",POWER(PRODUCT(Обл_центр!AF12,Ринки_1_12!AF12,Ринки_13_24!AF12,Ринки_25_36!AF12,Ринки_37_48!AF12),1/SUM(Обл_центр!AG12,Ринки_1_12!AG12,Ринки_13_24!AG12,Ринки_25_36!AG12,Ринки_37_48!AG12)))</f>
        <v>8.53</v>
      </c>
      <c r="D10" s="114">
        <f>SUM(Обл_центр!AG12,Ринки_1_12!AG12,Ринки_13_24!AG12,Ринки_25_36!AG12,Ринки_37_48!AG12)</f>
        <v>10</v>
      </c>
      <c r="E10" s="115">
        <f>IF(ISERR(POWER(PRODUCT(Обл_центр!AH12,Ринки_1_12!AH12,Ринки_13_24!AH12,Ринки_25_36!AH12,Ринки_37_48!AH12),1/SUM(Обл_центр!AI12,Ринки_1_12!AI12,Ринки_13_24!AI12,Ринки_25_36!AI12,Ринки_37_48!AI12)))," ",POWER(PRODUCT(Обл_центр!AH12,Ринки_1_12!AH12,Ринки_13_24!AH12,Ринки_25_36!AH12,Ринки_37_48!AH12),1/SUM(Обл_центр!AI12,Ринки_1_12!AI12,Ринки_13_24!AI12,Ринки_25_36!AI12,Ринки_37_48!AI12)))</f>
        <v>10.49</v>
      </c>
      <c r="F10" s="114">
        <f>SUM(Обл_центр!AI12,Ринки_1_12!AI12,Ринки_13_24!AI12,Ринки_25_36!AI12,Ринки_37_48!AI12)</f>
        <v>10</v>
      </c>
      <c r="G10" s="116">
        <f>IF(ISERR(POWER(PRODUCT(Обл_центр!AF12,Обл_центр!AH12,Ринки_1_12!AF12,Ринки_1_12!AH12,Ринки_13_24!AF12,Ринки_13_24!AH12,Ринки_25_36!AF12,Ринки_25_36!AH12,Ринки_37_48!AF12,Ринки_37_48!AH12),1/SUM(Обл_центр!AG12,Обл_центр!AI12,Ринки_1_12!AG12,Ринки_1_12!AI12,Ринки_13_24!AG12,Ринки_13_24!AI12,Ринки_25_36!AG12,Ринки_25_36!AI12,Ринки_37_48!AG12,Ринки_37_48!AI12)))," ",POWER(PRODUCT(Обл_центр!AF12,Обл_центр!AH12,Ринки_1_12!AF12,Ринки_1_12!AH12,Ринки_13_24!AF12,Ринки_13_24!AH12,Ринки_25_36!AF12,Ринки_25_36!AH12,Ринки_37_48!AF12,Ринки_37_48!AH12),1/SUM(Обл_центр!AG12,Обл_центр!AI12,Ринки_1_12!AG12,Ринки_1_12!AI12,Ринки_13_24!AG12,Ринки_13_24!AI12,Ринки_25_36!AG12,Ринки_25_36!AI12,Ринки_37_48!AG12,Ринки_37_48!AI12)))</f>
        <v>9.46</v>
      </c>
      <c r="H10" s="115" t="str">
        <f>IF(ISERR(POWER(Обл_центр!AF12,1/Обл_центр!AG12))," ",POWER(Обл_центр!AF12,1/Обл_центр!AG12))</f>
        <v> </v>
      </c>
      <c r="I10" s="117">
        <f>Обл_центр!AG12</f>
        <v>0</v>
      </c>
      <c r="J10" s="118" t="str">
        <f>IF(ISERR(POWER(Обл_центр!AH12,1/Обл_центр!AI12))," ",POWER(Обл_центр!AH12,1/Обл_центр!AI12))</f>
        <v> </v>
      </c>
      <c r="K10" s="119">
        <f>Обл_центр!AI12</f>
        <v>0</v>
      </c>
      <c r="L10" s="116" t="str">
        <f>IF(ISERR(POWER(PRODUCT(Обл_центр!AF12,Обл_центр!AH12),1/SUM(Обл_центр!AG12,Обл_центр!AI12)))," ",POWER(PRODUCT(Обл_центр!AF12,Обл_центр!AH12),1/SUM(Обл_центр!AG12,Обл_центр!AI12)))</f>
        <v> </v>
      </c>
      <c r="M10" s="115">
        <f>IF(ISERR(POWER(PRODUCT(Ринки_1_12!AF12,Ринки_13_24!AF12,Ринки_25_36!AF12,Ринки_37_48!AF12),1/SUM(Ринки_1_12!AG12,Ринки_13_24!AG12,Ринки_25_36!AG12,Ринки_37_48!AG12)))," ",POWER(PRODUCT(Ринки_1_12!AF12,Ринки_13_24!AF12,Ринки_25_36!AF12,Ринки_37_48!AF12),1/SUM(Ринки_1_12!AG12,Ринки_13_24!AG12,Ринки_25_36!AG12,Ринки_37_48!AG12)))</f>
        <v>8.53</v>
      </c>
      <c r="N10" s="114">
        <f>SUM(Ринки_1_12!AG12,Ринки_13_24!AG12,Ринки_25_36!AG12,Ринки_37_48!AG12)</f>
        <v>10</v>
      </c>
      <c r="O10" s="115">
        <f>IF(ISERR(POWER(PRODUCT(Ринки_1_12!AH12,Ринки_13_24!AH12,Ринки_25_36!AH12,Ринки_37_48!AH12),1/SUM(Ринки_1_12!AI12,Ринки_13_24!AI12,Ринки_25_36!AI12,Ринки_37_48!AI12)))," ",POWER(PRODUCT(Ринки_1_12!AH12,Ринки_13_24!AH12,Ринки_25_36!AH12,Ринки_37_48!AH12),1/SUM(Ринки_1_12!AI12,Ринки_13_24!AI12,Ринки_25_36!AI12,Ринки_37_48!AI12)))</f>
        <v>10.49</v>
      </c>
      <c r="P10" s="114">
        <f>SUM(Ринки_1_12!AI12,Ринки_13_24!AI12,Ринки_25_36!AI12,Ринки_37_48!AI12)</f>
        <v>10</v>
      </c>
      <c r="Q10" s="116">
        <f>IF(ISERR(POWER(PRODUCT(Ринки_1_12!AF12,Ринки_1_12!AH12,Ринки_13_24!AF12,Ринки_13_24!AH12,Ринки_25_36!AF12,Ринки_25_36!AH12,Ринки_37_48!AF12,Ринки_37_48!AH12),1/SUM(Ринки_1_12!AG12,Ринки_1_12!AI12,Ринки_13_24!AG12,Ринки_13_24!AI12,Ринки_25_36!AG12,Ринки_25_36!AI12,Ринки_37_48!AG12,Ринки_37_48!AI12)))," ",POWER(PRODUCT(Ринки_1_12!AF12,Ринки_1_12!AH12,Ринки_13_24!AF12,Ринки_13_24!AH12,Ринки_25_36!AF12,Ринки_25_36!AH12,Ринки_37_48!AF12,Ринки_37_48!AH12),1/SUM(Ринки_1_12!AG12,Ринки_1_12!AI12,Ринки_13_24!AG12,Ринки_13_24!AI12,Ринки_25_36!AG12,Ринки_25_36!AI12,Ринки_37_48!AG12,Ринки_37_48!AI12)))</f>
        <v>9.46</v>
      </c>
    </row>
    <row r="11" spans="1:17" ht="17.25" customHeight="1">
      <c r="A11" s="5">
        <v>6</v>
      </c>
      <c r="B11" s="61" t="s">
        <v>13</v>
      </c>
      <c r="C11" s="113">
        <f>IF(ISERR(POWER(PRODUCT(Обл_центр!AF13,Ринки_1_12!AF13,Ринки_13_24!AF13,Ринки_25_36!AF13,Ринки_37_48!AF13),1/SUM(Обл_центр!AG13,Ринки_1_12!AG13,Ринки_13_24!AG13,Ринки_25_36!AG13,Ринки_37_48!AG13)))," ",POWER(PRODUCT(Обл_центр!AF13,Ринки_1_12!AF13,Ринки_13_24!AF13,Ринки_25_36!AF13,Ринки_37_48!AF13),1/SUM(Обл_центр!AG13,Ринки_1_12!AG13,Ринки_13_24!AG13,Ринки_25_36!AG13,Ринки_37_48!AG13)))</f>
        <v>10.37</v>
      </c>
      <c r="D11" s="114">
        <f>SUM(Обл_центр!AG13,Ринки_1_12!AG13,Ринки_13_24!AG13,Ринки_25_36!AG13,Ринки_37_48!AG13)</f>
        <v>11</v>
      </c>
      <c r="E11" s="115">
        <f>IF(ISERR(POWER(PRODUCT(Обл_центр!AH13,Ринки_1_12!AH13,Ринки_13_24!AH13,Ринки_25_36!AH13,Ринки_37_48!AH13),1/SUM(Обл_центр!AI13,Ринки_1_12!AI13,Ринки_13_24!AI13,Ринки_25_36!AI13,Ринки_37_48!AI13)))," ",POWER(PRODUCT(Обл_центр!AH13,Ринки_1_12!AH13,Ринки_13_24!AH13,Ринки_25_36!AH13,Ринки_37_48!AH13),1/SUM(Обл_центр!AI13,Ринки_1_12!AI13,Ринки_13_24!AI13,Ринки_25_36!AI13,Ринки_37_48!AI13)))</f>
        <v>13.34</v>
      </c>
      <c r="F11" s="114">
        <f>SUM(Обл_центр!AI13,Ринки_1_12!AI13,Ринки_13_24!AI13,Ринки_25_36!AI13,Ринки_37_48!AI13)</f>
        <v>11</v>
      </c>
      <c r="G11" s="116">
        <f>IF(ISERR(POWER(PRODUCT(Обл_центр!AF13,Обл_центр!AH13,Ринки_1_12!AF13,Ринки_1_12!AH13,Ринки_13_24!AF13,Ринки_13_24!AH13,Ринки_25_36!AF13,Ринки_25_36!AH13,Ринки_37_48!AF13,Ринки_37_48!AH13),1/SUM(Обл_центр!AG13,Обл_центр!AI13,Ринки_1_12!AG13,Ринки_1_12!AI13,Ринки_13_24!AG13,Ринки_13_24!AI13,Ринки_25_36!AG13,Ринки_25_36!AI13,Ринки_37_48!AG13,Ринки_37_48!AI13)))," ",POWER(PRODUCT(Обл_центр!AF13,Обл_центр!AH13,Ринки_1_12!AF13,Ринки_1_12!AH13,Ринки_13_24!AF13,Ринки_13_24!AH13,Ринки_25_36!AF13,Ринки_25_36!AH13,Ринки_37_48!AF13,Ринки_37_48!AH13),1/SUM(Обл_центр!AG13,Обл_центр!AI13,Ринки_1_12!AG13,Ринки_1_12!AI13,Ринки_13_24!AG13,Ринки_13_24!AI13,Ринки_25_36!AG13,Ринки_25_36!AI13,Ринки_37_48!AG13,Ринки_37_48!AI13)))</f>
        <v>11.76</v>
      </c>
      <c r="H11" s="115" t="str">
        <f>IF(ISERR(POWER(Обл_центр!AF13,1/Обл_центр!AG13))," ",POWER(Обл_центр!AF13,1/Обл_центр!AG13))</f>
        <v> </v>
      </c>
      <c r="I11" s="117">
        <f>Обл_центр!AG13</f>
        <v>0</v>
      </c>
      <c r="J11" s="118" t="str">
        <f>IF(ISERR(POWER(Обл_центр!AH13,1/Обл_центр!AI13))," ",POWER(Обл_центр!AH13,1/Обл_центр!AI13))</f>
        <v> </v>
      </c>
      <c r="K11" s="119">
        <f>Обл_центр!AI13</f>
        <v>0</v>
      </c>
      <c r="L11" s="116" t="str">
        <f>IF(ISERR(POWER(PRODUCT(Обл_центр!AF13,Обл_центр!AH13),1/SUM(Обл_центр!AG13,Обл_центр!AI13)))," ",POWER(PRODUCT(Обл_центр!AF13,Обл_центр!AH13),1/SUM(Обл_центр!AG13,Обл_центр!AI13)))</f>
        <v> </v>
      </c>
      <c r="M11" s="115">
        <f>IF(ISERR(POWER(PRODUCT(Ринки_1_12!AF13,Ринки_13_24!AF13,Ринки_25_36!AF13,Ринки_37_48!AF13),1/SUM(Ринки_1_12!AG13,Ринки_13_24!AG13,Ринки_25_36!AG13,Ринки_37_48!AG13)))," ",POWER(PRODUCT(Ринки_1_12!AF13,Ринки_13_24!AF13,Ринки_25_36!AF13,Ринки_37_48!AF13),1/SUM(Ринки_1_12!AG13,Ринки_13_24!AG13,Ринки_25_36!AG13,Ринки_37_48!AG13)))</f>
        <v>10.37</v>
      </c>
      <c r="N11" s="114">
        <f>SUM(Ринки_1_12!AG13,Ринки_13_24!AG13,Ринки_25_36!AG13,Ринки_37_48!AG13)</f>
        <v>11</v>
      </c>
      <c r="O11" s="115">
        <f>IF(ISERR(POWER(PRODUCT(Ринки_1_12!AH13,Ринки_13_24!AH13,Ринки_25_36!AH13,Ринки_37_48!AH13),1/SUM(Ринки_1_12!AI13,Ринки_13_24!AI13,Ринки_25_36!AI13,Ринки_37_48!AI13)))," ",POWER(PRODUCT(Ринки_1_12!AH13,Ринки_13_24!AH13,Ринки_25_36!AH13,Ринки_37_48!AH13),1/SUM(Ринки_1_12!AI13,Ринки_13_24!AI13,Ринки_25_36!AI13,Ринки_37_48!AI13)))</f>
        <v>13.34</v>
      </c>
      <c r="P11" s="114">
        <f>SUM(Ринки_1_12!AI13,Ринки_13_24!AI13,Ринки_25_36!AI13,Ринки_37_48!AI13)</f>
        <v>11</v>
      </c>
      <c r="Q11" s="116">
        <f>IF(ISERR(POWER(PRODUCT(Ринки_1_12!AF13,Ринки_1_12!AH13,Ринки_13_24!AF13,Ринки_13_24!AH13,Ринки_25_36!AF13,Ринки_25_36!AH13,Ринки_37_48!AF13,Ринки_37_48!AH13),1/SUM(Ринки_1_12!AG13,Ринки_1_12!AI13,Ринки_13_24!AG13,Ринки_13_24!AI13,Ринки_25_36!AG13,Ринки_25_36!AI13,Ринки_37_48!AG13,Ринки_37_48!AI13)))," ",POWER(PRODUCT(Ринки_1_12!AF13,Ринки_1_12!AH13,Ринки_13_24!AF13,Ринки_13_24!AH13,Ринки_25_36!AF13,Ринки_25_36!AH13,Ринки_37_48!AF13,Ринки_37_48!AH13),1/SUM(Ринки_1_12!AG13,Ринки_1_12!AI13,Ринки_13_24!AG13,Ринки_13_24!AI13,Ринки_25_36!AG13,Ринки_25_36!AI13,Ринки_37_48!AG13,Ринки_37_48!AI13)))</f>
        <v>11.76</v>
      </c>
    </row>
    <row r="12" spans="1:17" ht="17.25" customHeight="1">
      <c r="A12" s="5">
        <v>7</v>
      </c>
      <c r="B12" s="61" t="s">
        <v>20</v>
      </c>
      <c r="C12" s="113">
        <f>IF(ISERR(POWER(PRODUCT(Обл_центр!AF14,Ринки_1_12!AF14,Ринки_13_24!AF14,Ринки_25_36!AF14,Ринки_37_48!AF14),1/SUM(Обл_центр!AG14,Ринки_1_12!AG14,Ринки_13_24!AG14,Ринки_25_36!AG14,Ринки_37_48!AG14)))," ",POWER(PRODUCT(Обл_центр!AF14,Ринки_1_12!AF14,Ринки_13_24!AF14,Ринки_25_36!AF14,Ринки_37_48!AF14),1/SUM(Обл_центр!AG14,Ринки_1_12!AG14,Ринки_13_24!AG14,Ринки_25_36!AG14,Ринки_37_48!AG14)))</f>
        <v>19.13</v>
      </c>
      <c r="D12" s="114">
        <f>SUM(Обл_центр!AG14,Ринки_1_12!AG14,Ринки_13_24!AG14,Ринки_25_36!AG14,Ринки_37_48!AG14)</f>
        <v>11</v>
      </c>
      <c r="E12" s="115">
        <f>IF(ISERR(POWER(PRODUCT(Обл_центр!AH14,Ринки_1_12!AH14,Ринки_13_24!AH14,Ринки_25_36!AH14,Ринки_37_48!AH14),1/SUM(Обл_центр!AI14,Ринки_1_12!AI14,Ринки_13_24!AI14,Ринки_25_36!AI14,Ринки_37_48!AI14)))," ",POWER(PRODUCT(Обл_центр!AH14,Ринки_1_12!AH14,Ринки_13_24!AH14,Ринки_25_36!AH14,Ринки_37_48!AH14),1/SUM(Обл_центр!AI14,Ринки_1_12!AI14,Ринки_13_24!AI14,Ринки_25_36!AI14,Ринки_37_48!AI14)))</f>
        <v>20.25</v>
      </c>
      <c r="F12" s="114">
        <f>SUM(Обл_центр!AI14,Ринки_1_12!AI14,Ринки_13_24!AI14,Ринки_25_36!AI14,Ринки_37_48!AI14)</f>
        <v>11</v>
      </c>
      <c r="G12" s="116">
        <f>IF(ISERR(POWER(PRODUCT(Обл_центр!AF14,Обл_центр!AH14,Ринки_1_12!AF14,Ринки_1_12!AH14,Ринки_13_24!AF14,Ринки_13_24!AH14,Ринки_25_36!AF14,Ринки_25_36!AH14,Ринки_37_48!AF14,Ринки_37_48!AH14),1/SUM(Обл_центр!AG14,Обл_центр!AI14,Ринки_1_12!AG14,Ринки_1_12!AI14,Ринки_13_24!AG14,Ринки_13_24!AI14,Ринки_25_36!AG14,Ринки_25_36!AI14,Ринки_37_48!AG14,Ринки_37_48!AI14)))," ",POWER(PRODUCT(Обл_центр!AF14,Обл_центр!AH14,Ринки_1_12!AF14,Ринки_1_12!AH14,Ринки_13_24!AF14,Ринки_13_24!AH14,Ринки_25_36!AF14,Ринки_25_36!AH14,Ринки_37_48!AF14,Ринки_37_48!AH14),1/SUM(Обл_центр!AG14,Обл_центр!AI14,Ринки_1_12!AG14,Ринки_1_12!AI14,Ринки_13_24!AG14,Ринки_13_24!AI14,Ринки_25_36!AG14,Ринки_25_36!AI14,Ринки_37_48!AG14,Ринки_37_48!AI14)))</f>
        <v>19.69</v>
      </c>
      <c r="H12" s="115" t="str">
        <f>IF(ISERR(POWER(Обл_центр!AF14,1/Обл_центр!AG14))," ",POWER(Обл_центр!AF14,1/Обл_центр!AG14))</f>
        <v> </v>
      </c>
      <c r="I12" s="117">
        <f>Обл_центр!AG14</f>
        <v>0</v>
      </c>
      <c r="J12" s="118" t="str">
        <f>IF(ISERR(POWER(Обл_центр!AH14,1/Обл_центр!AI14))," ",POWER(Обл_центр!AH14,1/Обл_центр!AI14))</f>
        <v> </v>
      </c>
      <c r="K12" s="119">
        <f>Обл_центр!AI14</f>
        <v>0</v>
      </c>
      <c r="L12" s="116" t="str">
        <f>IF(ISERR(POWER(PRODUCT(Обл_центр!AF14,Обл_центр!AH14),1/SUM(Обл_центр!AG14,Обл_центр!AI14)))," ",POWER(PRODUCT(Обл_центр!AF14,Обл_центр!AH14),1/SUM(Обл_центр!AG14,Обл_центр!AI14)))</f>
        <v> </v>
      </c>
      <c r="M12" s="115">
        <f>IF(ISERR(POWER(PRODUCT(Ринки_1_12!AF14,Ринки_13_24!AF14,Ринки_25_36!AF14,Ринки_37_48!AF14),1/SUM(Ринки_1_12!AG14,Ринки_13_24!AG14,Ринки_25_36!AG14,Ринки_37_48!AG14)))," ",POWER(PRODUCT(Ринки_1_12!AF14,Ринки_13_24!AF14,Ринки_25_36!AF14,Ринки_37_48!AF14),1/SUM(Ринки_1_12!AG14,Ринки_13_24!AG14,Ринки_25_36!AG14,Ринки_37_48!AG14)))</f>
        <v>19.13</v>
      </c>
      <c r="N12" s="114">
        <f>SUM(Ринки_1_12!AG14,Ринки_13_24!AG14,Ринки_25_36!AG14,Ринки_37_48!AG14)</f>
        <v>11</v>
      </c>
      <c r="O12" s="115">
        <f>IF(ISERR(POWER(PRODUCT(Ринки_1_12!AH14,Ринки_13_24!AH14,Ринки_25_36!AH14,Ринки_37_48!AH14),1/SUM(Ринки_1_12!AI14,Ринки_13_24!AI14,Ринки_25_36!AI14,Ринки_37_48!AI14)))," ",POWER(PRODUCT(Ринки_1_12!AH14,Ринки_13_24!AH14,Ринки_25_36!AH14,Ринки_37_48!AH14),1/SUM(Ринки_1_12!AI14,Ринки_13_24!AI14,Ринки_25_36!AI14,Ринки_37_48!AI14)))</f>
        <v>20.25</v>
      </c>
      <c r="P12" s="114">
        <f>SUM(Ринки_1_12!AI14,Ринки_13_24!AI14,Ринки_25_36!AI14,Ринки_37_48!AI14)</f>
        <v>11</v>
      </c>
      <c r="Q12" s="116">
        <f>IF(ISERR(POWER(PRODUCT(Ринки_1_12!AF14,Ринки_1_12!AH14,Ринки_13_24!AF14,Ринки_13_24!AH14,Ринки_25_36!AF14,Ринки_25_36!AH14,Ринки_37_48!AF14,Ринки_37_48!AH14),1/SUM(Ринки_1_12!AG14,Ринки_1_12!AI14,Ринки_13_24!AG14,Ринки_13_24!AI14,Ринки_25_36!AG14,Ринки_25_36!AI14,Ринки_37_48!AG14,Ринки_37_48!AI14)))," ",POWER(PRODUCT(Ринки_1_12!AF14,Ринки_1_12!AH14,Ринки_13_24!AF14,Ринки_13_24!AH14,Ринки_25_36!AF14,Ринки_25_36!AH14,Ринки_37_48!AF14,Ринки_37_48!AH14),1/SUM(Ринки_1_12!AG14,Ринки_1_12!AI14,Ринки_13_24!AG14,Ринки_13_24!AI14,Ринки_25_36!AG14,Ринки_25_36!AI14,Ринки_37_48!AG14,Ринки_37_48!AI14)))</f>
        <v>19.69</v>
      </c>
    </row>
    <row r="13" spans="1:17" ht="17.25" customHeight="1">
      <c r="A13" s="5">
        <v>8</v>
      </c>
      <c r="B13" s="62" t="s">
        <v>129</v>
      </c>
      <c r="C13" s="113">
        <f>IF(ISERR(POWER(PRODUCT(Обл_центр!AF15,Ринки_1_12!AF15,Ринки_13_24!AF15,Ринки_25_36!AF15,Ринки_37_48!AF15),1/SUM(Обл_центр!AG15,Ринки_1_12!AG15,Ринки_13_24!AG15,Ринки_25_36!AG15,Ринки_37_48!AG15)))," ",POWER(PRODUCT(Обл_центр!AF15,Ринки_1_12!AF15,Ринки_13_24!AF15,Ринки_25_36!AF15,Ринки_37_48!AF15),1/SUM(Обл_центр!AG15,Ринки_1_12!AG15,Ринки_13_24!AG15,Ринки_25_36!AG15,Ринки_37_48!AG15)))</f>
        <v>21.87</v>
      </c>
      <c r="D13" s="114">
        <f>SUM(Обл_центр!AG15,Ринки_1_12!AG15,Ринки_13_24!AG15,Ринки_25_36!AG15,Ринки_37_48!AG15)</f>
        <v>11</v>
      </c>
      <c r="E13" s="115">
        <f>IF(ISERR(POWER(PRODUCT(Обл_центр!AH15,Ринки_1_12!AH15,Ринки_13_24!AH15,Ринки_25_36!AH15,Ринки_37_48!AH15),1/SUM(Обл_центр!AI15,Ринки_1_12!AI15,Ринки_13_24!AI15,Ринки_25_36!AI15,Ринки_37_48!AI15)))," ",POWER(PRODUCT(Обл_центр!AH15,Ринки_1_12!AH15,Ринки_13_24!AH15,Ринки_25_36!AH15,Ринки_37_48!AH15),1/SUM(Обл_центр!AI15,Ринки_1_12!AI15,Ринки_13_24!AI15,Ринки_25_36!AI15,Ринки_37_48!AI15)))</f>
        <v>24.75</v>
      </c>
      <c r="F13" s="114">
        <f>SUM(Обл_центр!AI15,Ринки_1_12!AI15,Ринки_13_24!AI15,Ринки_25_36!AI15,Ринки_37_48!AI15)</f>
        <v>11</v>
      </c>
      <c r="G13" s="116">
        <f>IF(ISERR(POWER(PRODUCT(Обл_центр!AF15,Обл_центр!AH15,Ринки_1_12!AF15,Ринки_1_12!AH15,Ринки_13_24!AF15,Ринки_13_24!AH15,Ринки_25_36!AF15,Ринки_25_36!AH15,Ринки_37_48!AF15,Ринки_37_48!AH15),1/SUM(Обл_центр!AG15,Обл_центр!AI15,Ринки_1_12!AG15,Ринки_1_12!AI15,Ринки_13_24!AG15,Ринки_13_24!AI15,Ринки_25_36!AG15,Ринки_25_36!AI15,Ринки_37_48!AG15,Ринки_37_48!AI15)))," ",POWER(PRODUCT(Обл_центр!AF15,Обл_центр!AH15,Ринки_1_12!AF15,Ринки_1_12!AH15,Ринки_13_24!AF15,Ринки_13_24!AH15,Ринки_25_36!AF15,Ринки_25_36!AH15,Ринки_37_48!AF15,Ринки_37_48!AH15),1/SUM(Обл_центр!AG15,Обл_центр!AI15,Ринки_1_12!AG15,Ринки_1_12!AI15,Ринки_13_24!AG15,Ринки_13_24!AI15,Ринки_25_36!AG15,Ринки_25_36!AI15,Ринки_37_48!AG15,Ринки_37_48!AI15)))</f>
        <v>23.27</v>
      </c>
      <c r="H13" s="115" t="str">
        <f>IF(ISERR(POWER(Обл_центр!AF15,1/Обл_центр!AG15))," ",POWER(Обл_центр!AF15,1/Обл_центр!AG15))</f>
        <v> </v>
      </c>
      <c r="I13" s="117">
        <f>Обл_центр!AG15</f>
        <v>0</v>
      </c>
      <c r="J13" s="118" t="str">
        <f>IF(ISERR(POWER(Обл_центр!AH15,1/Обл_центр!AI15))," ",POWER(Обл_центр!AH15,1/Обл_центр!AI15))</f>
        <v> </v>
      </c>
      <c r="K13" s="119">
        <f>Обл_центр!AI15</f>
        <v>0</v>
      </c>
      <c r="L13" s="116" t="str">
        <f>IF(ISERR(POWER(PRODUCT(Обл_центр!AF15,Обл_центр!AH15),1/SUM(Обл_центр!AG15,Обл_центр!AI15)))," ",POWER(PRODUCT(Обл_центр!AF15,Обл_центр!AH15),1/SUM(Обл_центр!AG15,Обл_центр!AI15)))</f>
        <v> </v>
      </c>
      <c r="M13" s="115">
        <f>IF(ISERR(POWER(PRODUCT(Ринки_1_12!AF15,Ринки_13_24!AF15,Ринки_25_36!AF15,Ринки_37_48!AF15),1/SUM(Ринки_1_12!AG15,Ринки_13_24!AG15,Ринки_25_36!AG15,Ринки_37_48!AG15)))," ",POWER(PRODUCT(Ринки_1_12!AF15,Ринки_13_24!AF15,Ринки_25_36!AF15,Ринки_37_48!AF15),1/SUM(Ринки_1_12!AG15,Ринки_13_24!AG15,Ринки_25_36!AG15,Ринки_37_48!AG15)))</f>
        <v>21.87</v>
      </c>
      <c r="N13" s="114">
        <f>SUM(Ринки_1_12!AG15,Ринки_13_24!AG15,Ринки_25_36!AG15,Ринки_37_48!AG15)</f>
        <v>11</v>
      </c>
      <c r="O13" s="115">
        <f>IF(ISERR(POWER(PRODUCT(Ринки_1_12!AH15,Ринки_13_24!AH15,Ринки_25_36!AH15,Ринки_37_48!AH15),1/SUM(Ринки_1_12!AI15,Ринки_13_24!AI15,Ринки_25_36!AI15,Ринки_37_48!AI15)))," ",POWER(PRODUCT(Ринки_1_12!AH15,Ринки_13_24!AH15,Ринки_25_36!AH15,Ринки_37_48!AH15),1/SUM(Ринки_1_12!AI15,Ринки_13_24!AI15,Ринки_25_36!AI15,Ринки_37_48!AI15)))</f>
        <v>24.75</v>
      </c>
      <c r="P13" s="114">
        <f>SUM(Ринки_1_12!AI15,Ринки_13_24!AI15,Ринки_25_36!AI15,Ринки_37_48!AI15)</f>
        <v>11</v>
      </c>
      <c r="Q13" s="116">
        <f>IF(ISERR(POWER(PRODUCT(Ринки_1_12!AF15,Ринки_1_12!AH15,Ринки_13_24!AF15,Ринки_13_24!AH15,Ринки_25_36!AF15,Ринки_25_36!AH15,Ринки_37_48!AF15,Ринки_37_48!AH15),1/SUM(Ринки_1_12!AG15,Ринки_1_12!AI15,Ринки_13_24!AG15,Ринки_13_24!AI15,Ринки_25_36!AG15,Ринки_25_36!AI15,Ринки_37_48!AG15,Ринки_37_48!AI15)))," ",POWER(PRODUCT(Ринки_1_12!AF15,Ринки_1_12!AH15,Ринки_13_24!AF15,Ринки_13_24!AH15,Ринки_25_36!AF15,Ринки_25_36!AH15,Ринки_37_48!AF15,Ринки_37_48!AH15),1/SUM(Ринки_1_12!AG15,Ринки_1_12!AI15,Ринки_13_24!AG15,Ринки_13_24!AI15,Ринки_25_36!AG15,Ринки_25_36!AI15,Ринки_37_48!AG15,Ринки_37_48!AI15)))</f>
        <v>23.27</v>
      </c>
    </row>
    <row r="14" spans="1:17" ht="17.25" customHeight="1">
      <c r="A14" s="5">
        <v>9</v>
      </c>
      <c r="B14" s="61" t="s">
        <v>14</v>
      </c>
      <c r="C14" s="113">
        <f>IF(ISERR(POWER(PRODUCT(Обл_центр!AF16,Ринки_1_12!AF16,Ринки_13_24!AF16,Ринки_25_36!AF16,Ринки_37_48!AF16),1/SUM(Обл_центр!AG16,Ринки_1_12!AG16,Ринки_13_24!AG16,Ринки_25_36!AG16,Ринки_37_48!AG16)))," ",POWER(PRODUCT(Обл_центр!AF16,Ринки_1_12!AF16,Ринки_13_24!AF16,Ринки_25_36!AF16,Ринки_37_48!AF16),1/SUM(Обл_центр!AG16,Ринки_1_12!AG16,Ринки_13_24!AG16,Ринки_25_36!AG16,Ринки_37_48!AG16)))</f>
        <v>11.6</v>
      </c>
      <c r="D14" s="114">
        <f>SUM(Обл_центр!AG16,Ринки_1_12!AG16,Ринки_13_24!AG16,Ринки_25_36!AG16,Ринки_37_48!AG16)</f>
        <v>11</v>
      </c>
      <c r="E14" s="115">
        <f>IF(ISERR(POWER(PRODUCT(Обл_центр!AH16,Ринки_1_12!AH16,Ринки_13_24!AH16,Ринки_25_36!AH16,Ринки_37_48!AH16),1/SUM(Обл_центр!AI16,Ринки_1_12!AI16,Ринки_13_24!AI16,Ринки_25_36!AI16,Ринки_37_48!AI16)))," ",POWER(PRODUCT(Обл_центр!AH16,Ринки_1_12!AH16,Ринки_13_24!AH16,Ринки_25_36!AH16,Ринки_37_48!AH16),1/SUM(Обл_центр!AI16,Ринки_1_12!AI16,Ринки_13_24!AI16,Ринки_25_36!AI16,Ринки_37_48!AI16)))</f>
        <v>13.03</v>
      </c>
      <c r="F14" s="114">
        <f>SUM(Обл_центр!AI16,Ринки_1_12!AI16,Ринки_13_24!AI16,Ринки_25_36!AI16,Ринки_37_48!AI16)</f>
        <v>11</v>
      </c>
      <c r="G14" s="116">
        <f>IF(ISERR(POWER(PRODUCT(Обл_центр!AF16,Обл_центр!AH16,Ринки_1_12!AF16,Ринки_1_12!AH16,Ринки_13_24!AF16,Ринки_13_24!AH16,Ринки_25_36!AF16,Ринки_25_36!AH16,Ринки_37_48!AF16,Ринки_37_48!AH16),1/SUM(Обл_центр!AG16,Обл_центр!AI16,Ринки_1_12!AG16,Ринки_1_12!AI16,Ринки_13_24!AG16,Ринки_13_24!AI16,Ринки_25_36!AG16,Ринки_25_36!AI16,Ринки_37_48!AG16,Ринки_37_48!AI16)))," ",POWER(PRODUCT(Обл_центр!AF16,Обл_центр!AH16,Ринки_1_12!AF16,Ринки_1_12!AH16,Ринки_13_24!AF16,Ринки_13_24!AH16,Ринки_25_36!AF16,Ринки_25_36!AH16,Ринки_37_48!AF16,Ринки_37_48!AH16),1/SUM(Обл_центр!AG16,Обл_центр!AI16,Ринки_1_12!AG16,Ринки_1_12!AI16,Ринки_13_24!AG16,Ринки_13_24!AI16,Ринки_25_36!AG16,Ринки_25_36!AI16,Ринки_37_48!AG16,Ринки_37_48!AI16)))</f>
        <v>12.3</v>
      </c>
      <c r="H14" s="115" t="str">
        <f>IF(ISERR(POWER(Обл_центр!AF16,1/Обл_центр!AG16))," ",POWER(Обл_центр!AF16,1/Обл_центр!AG16))</f>
        <v> </v>
      </c>
      <c r="I14" s="117">
        <f>Обл_центр!AG16</f>
        <v>0</v>
      </c>
      <c r="J14" s="118" t="str">
        <f>IF(ISERR(POWER(Обл_центр!AH16,1/Обл_центр!AI16))," ",POWER(Обл_центр!AH16,1/Обл_центр!AI16))</f>
        <v> </v>
      </c>
      <c r="K14" s="119">
        <f>Обл_центр!AI16</f>
        <v>0</v>
      </c>
      <c r="L14" s="116" t="str">
        <f>IF(ISERR(POWER(PRODUCT(Обл_центр!AF16,Обл_центр!AH16),1/SUM(Обл_центр!AG16,Обл_центр!AI16)))," ",POWER(PRODUCT(Обл_центр!AF16,Обл_центр!AH16),1/SUM(Обл_центр!AG16,Обл_центр!AI16)))</f>
        <v> </v>
      </c>
      <c r="M14" s="115">
        <f>IF(ISERR(POWER(PRODUCT(Ринки_1_12!AF16,Ринки_13_24!AF16,Ринки_25_36!AF16,Ринки_37_48!AF16),1/SUM(Ринки_1_12!AG16,Ринки_13_24!AG16,Ринки_25_36!AG16,Ринки_37_48!AG16)))," ",POWER(PRODUCT(Ринки_1_12!AF16,Ринки_13_24!AF16,Ринки_25_36!AF16,Ринки_37_48!AF16),1/SUM(Ринки_1_12!AG16,Ринки_13_24!AG16,Ринки_25_36!AG16,Ринки_37_48!AG16)))</f>
        <v>11.6</v>
      </c>
      <c r="N14" s="114">
        <f>SUM(Ринки_1_12!AG16,Ринки_13_24!AG16,Ринки_25_36!AG16,Ринки_37_48!AG16)</f>
        <v>11</v>
      </c>
      <c r="O14" s="115">
        <f>IF(ISERR(POWER(PRODUCT(Ринки_1_12!AH16,Ринки_13_24!AH16,Ринки_25_36!AH16,Ринки_37_48!AH16),1/SUM(Ринки_1_12!AI16,Ринки_13_24!AI16,Ринки_25_36!AI16,Ринки_37_48!AI16)))," ",POWER(PRODUCT(Ринки_1_12!AH16,Ринки_13_24!AH16,Ринки_25_36!AH16,Ринки_37_48!AH16),1/SUM(Ринки_1_12!AI16,Ринки_13_24!AI16,Ринки_25_36!AI16,Ринки_37_48!AI16)))</f>
        <v>13.03</v>
      </c>
      <c r="P14" s="114">
        <f>SUM(Ринки_1_12!AI16,Ринки_13_24!AI16,Ринки_25_36!AI16,Ринки_37_48!AI16)</f>
        <v>11</v>
      </c>
      <c r="Q14" s="116">
        <f>IF(ISERR(POWER(PRODUCT(Ринки_1_12!AF16,Ринки_1_12!AH16,Ринки_13_24!AF16,Ринки_13_24!AH16,Ринки_25_36!AF16,Ринки_25_36!AH16,Ринки_37_48!AF16,Ринки_37_48!AH16),1/SUM(Ринки_1_12!AG16,Ринки_1_12!AI16,Ринки_13_24!AG16,Ринки_13_24!AI16,Ринки_25_36!AG16,Ринки_25_36!AI16,Ринки_37_48!AG16,Ринки_37_48!AI16)))," ",POWER(PRODUCT(Ринки_1_12!AF16,Ринки_1_12!AH16,Ринки_13_24!AF16,Ринки_13_24!AH16,Ринки_25_36!AF16,Ринки_25_36!AH16,Ринки_37_48!AF16,Ринки_37_48!AH16),1/SUM(Ринки_1_12!AG16,Ринки_1_12!AI16,Ринки_13_24!AG16,Ринки_13_24!AI16,Ринки_25_36!AG16,Ринки_25_36!AI16,Ринки_37_48!AG16,Ринки_37_48!AI16)))</f>
        <v>12.3</v>
      </c>
    </row>
    <row r="15" spans="1:17" ht="17.25" customHeight="1">
      <c r="A15" s="5">
        <v>10</v>
      </c>
      <c r="B15" s="61" t="s">
        <v>7</v>
      </c>
      <c r="C15" s="113">
        <f>IF(ISERR(POWER(PRODUCT(Обл_центр!AF17,Ринки_1_12!AF17,Ринки_13_24!AF17,Ринки_25_36!AF17,Ринки_37_48!AF17),1/SUM(Обл_центр!AG17,Ринки_1_12!AG17,Ринки_13_24!AG17,Ринки_25_36!AG17,Ринки_37_48!AG17)))," ",POWER(PRODUCT(Обл_центр!AF17,Ринки_1_12!AF17,Ринки_13_24!AF17,Ринки_25_36!AF17,Ринки_37_48!AF17),1/SUM(Обл_центр!AG17,Ринки_1_12!AG17,Ринки_13_24!AG17,Ринки_25_36!AG17,Ринки_37_48!AG17)))</f>
        <v>10.18</v>
      </c>
      <c r="D15" s="114">
        <f>SUM(Обл_центр!AG17,Ринки_1_12!AG17,Ринки_13_24!AG17,Ринки_25_36!AG17,Ринки_37_48!AG17)</f>
        <v>11</v>
      </c>
      <c r="E15" s="115">
        <f>IF(ISERR(POWER(PRODUCT(Обл_центр!AH17,Ринки_1_12!AH17,Ринки_13_24!AH17,Ринки_25_36!AH17,Ринки_37_48!AH17),1/SUM(Обл_центр!AI17,Ринки_1_12!AI17,Ринки_13_24!AI17,Ринки_25_36!AI17,Ринки_37_48!AI17)))," ",POWER(PRODUCT(Обл_центр!AH17,Ринки_1_12!AH17,Ринки_13_24!AH17,Ринки_25_36!AH17,Ринки_37_48!AH17),1/SUM(Обл_центр!AI17,Ринки_1_12!AI17,Ринки_13_24!AI17,Ринки_25_36!AI17,Ринки_37_48!AI17)))</f>
        <v>11.33</v>
      </c>
      <c r="F15" s="114">
        <f>SUM(Обл_центр!AI17,Ринки_1_12!AI17,Ринки_13_24!AI17,Ринки_25_36!AI17,Ринки_37_48!AI17)</f>
        <v>11</v>
      </c>
      <c r="G15" s="116">
        <f>IF(ISERR(POWER(PRODUCT(Обл_центр!AF17,Обл_центр!AH17,Ринки_1_12!AF17,Ринки_1_12!AH17,Ринки_13_24!AF17,Ринки_13_24!AH17,Ринки_25_36!AF17,Ринки_25_36!AH17,Ринки_37_48!AF17,Ринки_37_48!AH17),1/SUM(Обл_центр!AG17,Обл_центр!AI17,Ринки_1_12!AG17,Ринки_1_12!AI17,Ринки_13_24!AG17,Ринки_13_24!AI17,Ринки_25_36!AG17,Ринки_25_36!AI17,Ринки_37_48!AG17,Ринки_37_48!AI17)))," ",POWER(PRODUCT(Обл_центр!AF17,Обл_центр!AH17,Ринки_1_12!AF17,Ринки_1_12!AH17,Ринки_13_24!AF17,Ринки_13_24!AH17,Ринки_25_36!AF17,Ринки_25_36!AH17,Ринки_37_48!AF17,Ринки_37_48!AH17),1/SUM(Обл_центр!AG17,Обл_центр!AI17,Ринки_1_12!AG17,Ринки_1_12!AI17,Ринки_13_24!AG17,Ринки_13_24!AI17,Ринки_25_36!AG17,Ринки_25_36!AI17,Ринки_37_48!AG17,Ринки_37_48!AI17)))</f>
        <v>10.74</v>
      </c>
      <c r="H15" s="115" t="str">
        <f>IF(ISERR(POWER(Обл_центр!AF17,1/Обл_центр!AG17))," ",POWER(Обл_центр!AF17,1/Обл_центр!AG17))</f>
        <v> </v>
      </c>
      <c r="I15" s="117">
        <f>Обл_центр!AG17</f>
        <v>0</v>
      </c>
      <c r="J15" s="118" t="str">
        <f>IF(ISERR(POWER(Обл_центр!AH17,1/Обл_центр!AI17))," ",POWER(Обл_центр!AH17,1/Обл_центр!AI17))</f>
        <v> </v>
      </c>
      <c r="K15" s="119">
        <f>Обл_центр!AI17</f>
        <v>0</v>
      </c>
      <c r="L15" s="116" t="str">
        <f>IF(ISERR(POWER(PRODUCT(Обл_центр!AF17,Обл_центр!AH17),1/SUM(Обл_центр!AG17,Обл_центр!AI17)))," ",POWER(PRODUCT(Обл_центр!AF17,Обл_центр!AH17),1/SUM(Обл_центр!AG17,Обл_центр!AI17)))</f>
        <v> </v>
      </c>
      <c r="M15" s="115">
        <f>IF(ISERR(POWER(PRODUCT(Ринки_1_12!AF17,Ринки_13_24!AF17,Ринки_25_36!AF17,Ринки_37_48!AF17),1/SUM(Ринки_1_12!AG17,Ринки_13_24!AG17,Ринки_25_36!AG17,Ринки_37_48!AG17)))," ",POWER(PRODUCT(Ринки_1_12!AF17,Ринки_13_24!AF17,Ринки_25_36!AF17,Ринки_37_48!AF17),1/SUM(Ринки_1_12!AG17,Ринки_13_24!AG17,Ринки_25_36!AG17,Ринки_37_48!AG17)))</f>
        <v>10.18</v>
      </c>
      <c r="N15" s="114">
        <f>SUM(Ринки_1_12!AG17,Ринки_13_24!AG17,Ринки_25_36!AG17,Ринки_37_48!AG17)</f>
        <v>11</v>
      </c>
      <c r="O15" s="115">
        <f>IF(ISERR(POWER(PRODUCT(Ринки_1_12!AH17,Ринки_13_24!AH17,Ринки_25_36!AH17,Ринки_37_48!AH17),1/SUM(Ринки_1_12!AI17,Ринки_13_24!AI17,Ринки_25_36!AI17,Ринки_37_48!AI17)))," ",POWER(PRODUCT(Ринки_1_12!AH17,Ринки_13_24!AH17,Ринки_25_36!AH17,Ринки_37_48!AH17),1/SUM(Ринки_1_12!AI17,Ринки_13_24!AI17,Ринки_25_36!AI17,Ринки_37_48!AI17)))</f>
        <v>11.33</v>
      </c>
      <c r="P15" s="114">
        <f>SUM(Ринки_1_12!AI17,Ринки_13_24!AI17,Ринки_25_36!AI17,Ринки_37_48!AI17)</f>
        <v>11</v>
      </c>
      <c r="Q15" s="116">
        <f>IF(ISERR(POWER(PRODUCT(Ринки_1_12!AF17,Ринки_1_12!AH17,Ринки_13_24!AF17,Ринки_13_24!AH17,Ринки_25_36!AF17,Ринки_25_36!AH17,Ринки_37_48!AF17,Ринки_37_48!AH17),1/SUM(Ринки_1_12!AG17,Ринки_1_12!AI17,Ринки_13_24!AG17,Ринки_13_24!AI17,Ринки_25_36!AG17,Ринки_25_36!AI17,Ринки_37_48!AG17,Ринки_37_48!AI17)))," ",POWER(PRODUCT(Ринки_1_12!AF17,Ринки_1_12!AH17,Ринки_13_24!AF17,Ринки_13_24!AH17,Ринки_25_36!AF17,Ринки_25_36!AH17,Ринки_37_48!AF17,Ринки_37_48!AH17),1/SUM(Ринки_1_12!AG17,Ринки_1_12!AI17,Ринки_13_24!AG17,Ринки_13_24!AI17,Ринки_25_36!AG17,Ринки_25_36!AI17,Ринки_37_48!AG17,Ринки_37_48!AI17)))</f>
        <v>10.74</v>
      </c>
    </row>
    <row r="16" spans="1:17" ht="17.25" customHeight="1">
      <c r="A16" s="5">
        <v>11</v>
      </c>
      <c r="B16" s="61" t="s">
        <v>2</v>
      </c>
      <c r="C16" s="113">
        <f>IF(ISERR(POWER(PRODUCT(Обл_центр!AF18,Ринки_1_12!AF18,Ринки_13_24!AF18,Ринки_25_36!AF18,Ринки_37_48!AF18),1/SUM(Обл_центр!AG18,Ринки_1_12!AG18,Ринки_13_24!AG18,Ринки_25_36!AG18,Ринки_37_48!AG18)))," ",POWER(PRODUCT(Обл_центр!AF18,Ринки_1_12!AF18,Ринки_13_24!AF18,Ринки_25_36!AF18,Ринки_37_48!AF18),1/SUM(Обл_центр!AG18,Ринки_1_12!AG18,Ринки_13_24!AG18,Ринки_25_36!AG18,Ринки_37_48!AG18)))</f>
        <v>11.62</v>
      </c>
      <c r="D16" s="114">
        <f>SUM(Обл_центр!AG18,Ринки_1_12!AG18,Ринки_13_24!AG18,Ринки_25_36!AG18,Ринки_37_48!AG18)</f>
        <v>2</v>
      </c>
      <c r="E16" s="115">
        <f>IF(ISERR(POWER(PRODUCT(Обл_центр!AH18,Ринки_1_12!AH18,Ринки_13_24!AH18,Ринки_25_36!AH18,Ринки_37_48!AH18),1/SUM(Обл_центр!AI18,Ринки_1_12!AI18,Ринки_13_24!AI18,Ринки_25_36!AI18,Ринки_37_48!AI18)))," ",POWER(PRODUCT(Обл_центр!AH18,Ринки_1_12!AH18,Ринки_13_24!AH18,Ринки_25_36!AH18,Ринки_37_48!AH18),1/SUM(Обл_центр!AI18,Ринки_1_12!AI18,Ринки_13_24!AI18,Ринки_25_36!AI18,Ринки_37_48!AI18)))</f>
        <v>12.55</v>
      </c>
      <c r="F16" s="114">
        <f>SUM(Обл_центр!AI18,Ринки_1_12!AI18,Ринки_13_24!AI18,Ринки_25_36!AI18,Ринки_37_48!AI18)</f>
        <v>2</v>
      </c>
      <c r="G16" s="116">
        <f>IF(ISERR(POWER(PRODUCT(Обл_центр!AF18,Обл_центр!AH18,Ринки_1_12!AF18,Ринки_1_12!AH18,Ринки_13_24!AF18,Ринки_13_24!AH18,Ринки_25_36!AF18,Ринки_25_36!AH18,Ринки_37_48!AF18,Ринки_37_48!AH18),1/SUM(Обл_центр!AG18,Обл_центр!AI18,Ринки_1_12!AG18,Ринки_1_12!AI18,Ринки_13_24!AG18,Ринки_13_24!AI18,Ринки_25_36!AG18,Ринки_25_36!AI18,Ринки_37_48!AG18,Ринки_37_48!AI18)))," ",POWER(PRODUCT(Обл_центр!AF18,Обл_центр!AH18,Ринки_1_12!AF18,Ринки_1_12!AH18,Ринки_13_24!AF18,Ринки_13_24!AH18,Ринки_25_36!AF18,Ринки_25_36!AH18,Ринки_37_48!AF18,Ринки_37_48!AH18),1/SUM(Обл_центр!AG18,Обл_центр!AI18,Ринки_1_12!AG18,Ринки_1_12!AI18,Ринки_13_24!AG18,Ринки_13_24!AI18,Ринки_25_36!AG18,Ринки_25_36!AI18,Ринки_37_48!AG18,Ринки_37_48!AI18)))</f>
        <v>12.08</v>
      </c>
      <c r="H16" s="115" t="str">
        <f>IF(ISERR(POWER(Обл_центр!AF18,1/Обл_центр!AG18))," ",POWER(Обл_центр!AF18,1/Обл_центр!AG18))</f>
        <v> </v>
      </c>
      <c r="I16" s="117">
        <f>Обл_центр!AG18</f>
        <v>0</v>
      </c>
      <c r="J16" s="118" t="str">
        <f>IF(ISERR(POWER(Обл_центр!AH18,1/Обл_центр!AI18))," ",POWER(Обл_центр!AH18,1/Обл_центр!AI18))</f>
        <v> </v>
      </c>
      <c r="K16" s="119">
        <f>Обл_центр!AI18</f>
        <v>0</v>
      </c>
      <c r="L16" s="116" t="str">
        <f>IF(ISERR(POWER(PRODUCT(Обл_центр!AF18,Обл_центр!AH18),1/SUM(Обл_центр!AG18,Обл_центр!AI18)))," ",POWER(PRODUCT(Обл_центр!AF18,Обл_центр!AH18),1/SUM(Обл_центр!AG18,Обл_центр!AI18)))</f>
        <v> </v>
      </c>
      <c r="M16" s="115">
        <f>IF(ISERR(POWER(PRODUCT(Ринки_1_12!AF18,Ринки_13_24!AF18,Ринки_25_36!AF18,Ринки_37_48!AF18),1/SUM(Ринки_1_12!AG18,Ринки_13_24!AG18,Ринки_25_36!AG18,Ринки_37_48!AG18)))," ",POWER(PRODUCT(Ринки_1_12!AF18,Ринки_13_24!AF18,Ринки_25_36!AF18,Ринки_37_48!AF18),1/SUM(Ринки_1_12!AG18,Ринки_13_24!AG18,Ринки_25_36!AG18,Ринки_37_48!AG18)))</f>
        <v>11.62</v>
      </c>
      <c r="N16" s="114">
        <f>SUM(Ринки_1_12!AG18,Ринки_13_24!AG18,Ринки_25_36!AG18,Ринки_37_48!AG18)</f>
        <v>2</v>
      </c>
      <c r="O16" s="115">
        <f>IF(ISERR(POWER(PRODUCT(Ринки_1_12!AH18,Ринки_13_24!AH18,Ринки_25_36!AH18,Ринки_37_48!AH18),1/SUM(Ринки_1_12!AI18,Ринки_13_24!AI18,Ринки_25_36!AI18,Ринки_37_48!AI18)))," ",POWER(PRODUCT(Ринки_1_12!AH18,Ринки_13_24!AH18,Ринки_25_36!AH18,Ринки_37_48!AH18),1/SUM(Ринки_1_12!AI18,Ринки_13_24!AI18,Ринки_25_36!AI18,Ринки_37_48!AI18)))</f>
        <v>12.55</v>
      </c>
      <c r="P16" s="114">
        <f>SUM(Ринки_1_12!AI18,Ринки_13_24!AI18,Ринки_25_36!AI18,Ринки_37_48!AI18)</f>
        <v>2</v>
      </c>
      <c r="Q16" s="116">
        <f>IF(ISERR(POWER(PRODUCT(Ринки_1_12!AF18,Ринки_1_12!AH18,Ринки_13_24!AF18,Ринки_13_24!AH18,Ринки_25_36!AF18,Ринки_25_36!AH18,Ринки_37_48!AF18,Ринки_37_48!AH18),1/SUM(Ринки_1_12!AG18,Ринки_1_12!AI18,Ринки_13_24!AG18,Ринки_13_24!AI18,Ринки_25_36!AG18,Ринки_25_36!AI18,Ринки_37_48!AG18,Ринки_37_48!AI18)))," ",POWER(PRODUCT(Ринки_1_12!AF18,Ринки_1_12!AH18,Ринки_13_24!AF18,Ринки_13_24!AH18,Ринки_25_36!AF18,Ринки_25_36!AH18,Ринки_37_48!AF18,Ринки_37_48!AH18),1/SUM(Ринки_1_12!AG18,Ринки_1_12!AI18,Ринки_13_24!AG18,Ринки_13_24!AI18,Ринки_25_36!AG18,Ринки_25_36!AI18,Ринки_37_48!AG18,Ринки_37_48!AI18)))</f>
        <v>12.08</v>
      </c>
    </row>
    <row r="17" spans="1:17" ht="17.25" customHeight="1">
      <c r="A17" s="5">
        <v>12</v>
      </c>
      <c r="B17" s="61" t="s">
        <v>21</v>
      </c>
      <c r="C17" s="113">
        <f>IF(ISERR(POWER(PRODUCT(Обл_центр!AF19,Ринки_1_12!AF19,Ринки_13_24!AF19,Ринки_25_36!AF19,Ринки_37_48!AF19),1/SUM(Обл_центр!AG19,Ринки_1_12!AG19,Ринки_13_24!AG19,Ринки_25_36!AG19,Ринки_37_48!AG19)))," ",POWER(PRODUCT(Обл_центр!AF19,Ринки_1_12!AF19,Ринки_13_24!AF19,Ринки_25_36!AF19,Ринки_37_48!AF19),1/SUM(Обл_центр!AG19,Ринки_1_12!AG19,Ринки_13_24!AG19,Ринки_25_36!AG19,Ринки_37_48!AG19)))</f>
        <v>24.92</v>
      </c>
      <c r="D17" s="114">
        <f>SUM(Обл_центр!AG19,Ринки_1_12!AG19,Ринки_13_24!AG19,Ринки_25_36!AG19,Ринки_37_48!AG19)</f>
        <v>9</v>
      </c>
      <c r="E17" s="115">
        <f>IF(ISERR(POWER(PRODUCT(Обл_центр!AH19,Ринки_1_12!AH19,Ринки_13_24!AH19,Ринки_25_36!AH19,Ринки_37_48!AH19),1/SUM(Обл_центр!AI19,Ринки_1_12!AI19,Ринки_13_24!AI19,Ринки_25_36!AI19,Ринки_37_48!AI19)))," ",POWER(PRODUCT(Обл_центр!AH19,Ринки_1_12!AH19,Ринки_13_24!AH19,Ринки_25_36!AH19,Ринки_37_48!AH19),1/SUM(Обл_центр!AI19,Ринки_1_12!AI19,Ринки_13_24!AI19,Ринки_25_36!AI19,Ринки_37_48!AI19)))</f>
        <v>27.08</v>
      </c>
      <c r="F17" s="114">
        <f>SUM(Обл_центр!AI19,Ринки_1_12!AI19,Ринки_13_24!AI19,Ринки_25_36!AI19,Ринки_37_48!AI19)</f>
        <v>9</v>
      </c>
      <c r="G17" s="116">
        <f>IF(ISERR(POWER(PRODUCT(Обл_центр!AF19,Обл_центр!AH19,Ринки_1_12!AF19,Ринки_1_12!AH19,Ринки_13_24!AF19,Ринки_13_24!AH19,Ринки_25_36!AF19,Ринки_25_36!AH19,Ринки_37_48!AF19,Ринки_37_48!AH19),1/SUM(Обл_центр!AG19,Обл_центр!AI19,Ринки_1_12!AG19,Ринки_1_12!AI19,Ринки_13_24!AG19,Ринки_13_24!AI19,Ринки_25_36!AG19,Ринки_25_36!AI19,Ринки_37_48!AG19,Ринки_37_48!AI19)))," ",POWER(PRODUCT(Обл_центр!AF19,Обл_центр!AH19,Ринки_1_12!AF19,Ринки_1_12!AH19,Ринки_13_24!AF19,Ринки_13_24!AH19,Ринки_25_36!AF19,Ринки_25_36!AH19,Ринки_37_48!AF19,Ринки_37_48!AH19),1/SUM(Обл_центр!AG19,Обл_центр!AI19,Ринки_1_12!AG19,Ринки_1_12!AI19,Ринки_13_24!AG19,Ринки_13_24!AI19,Ринки_25_36!AG19,Ринки_25_36!AI19,Ринки_37_48!AG19,Ринки_37_48!AI19)))</f>
        <v>25.98</v>
      </c>
      <c r="H17" s="115" t="str">
        <f>IF(ISERR(POWER(Обл_центр!AF19,1/Обл_центр!AG19))," ",POWER(Обл_центр!AF19,1/Обл_центр!AG19))</f>
        <v> </v>
      </c>
      <c r="I17" s="117">
        <f>Обл_центр!AG19</f>
        <v>0</v>
      </c>
      <c r="J17" s="118" t="str">
        <f>IF(ISERR(POWER(Обл_центр!AH19,1/Обл_центр!AI19))," ",POWER(Обл_центр!AH19,1/Обл_центр!AI19))</f>
        <v> </v>
      </c>
      <c r="K17" s="119">
        <f>Обл_центр!AI19</f>
        <v>0</v>
      </c>
      <c r="L17" s="116" t="str">
        <f>IF(ISERR(POWER(PRODUCT(Обл_центр!AF19,Обл_центр!AH19),1/SUM(Обл_центр!AG19,Обл_центр!AI19)))," ",POWER(PRODUCT(Обл_центр!AF19,Обл_центр!AH19),1/SUM(Обл_центр!AG19,Обл_центр!AI19)))</f>
        <v> </v>
      </c>
      <c r="M17" s="115">
        <f>IF(ISERR(POWER(PRODUCT(Ринки_1_12!AF19,Ринки_13_24!AF19,Ринки_25_36!AF19,Ринки_37_48!AF19),1/SUM(Ринки_1_12!AG19,Ринки_13_24!AG19,Ринки_25_36!AG19,Ринки_37_48!AG19)))," ",POWER(PRODUCT(Ринки_1_12!AF19,Ринки_13_24!AF19,Ринки_25_36!AF19,Ринки_37_48!AF19),1/SUM(Ринки_1_12!AG19,Ринки_13_24!AG19,Ринки_25_36!AG19,Ринки_37_48!AG19)))</f>
        <v>24.92</v>
      </c>
      <c r="N17" s="114">
        <f>SUM(Ринки_1_12!AG19,Ринки_13_24!AG19,Ринки_25_36!AG19,Ринки_37_48!AG19)</f>
        <v>9</v>
      </c>
      <c r="O17" s="115">
        <f>IF(ISERR(POWER(PRODUCT(Ринки_1_12!AH19,Ринки_13_24!AH19,Ринки_25_36!AH19,Ринки_37_48!AH19),1/SUM(Ринки_1_12!AI19,Ринки_13_24!AI19,Ринки_25_36!AI19,Ринки_37_48!AI19)))," ",POWER(PRODUCT(Ринки_1_12!AH19,Ринки_13_24!AH19,Ринки_25_36!AH19,Ринки_37_48!AH19),1/SUM(Ринки_1_12!AI19,Ринки_13_24!AI19,Ринки_25_36!AI19,Ринки_37_48!AI19)))</f>
        <v>27.08</v>
      </c>
      <c r="P17" s="114">
        <f>SUM(Ринки_1_12!AI19,Ринки_13_24!AI19,Ринки_25_36!AI19,Ринки_37_48!AI19)</f>
        <v>9</v>
      </c>
      <c r="Q17" s="116">
        <f>IF(ISERR(POWER(PRODUCT(Ринки_1_12!AF19,Ринки_1_12!AH19,Ринки_13_24!AF19,Ринки_13_24!AH19,Ринки_25_36!AF19,Ринки_25_36!AH19,Ринки_37_48!AF19,Ринки_37_48!AH19),1/SUM(Ринки_1_12!AG19,Ринки_1_12!AI19,Ринки_13_24!AG19,Ринки_13_24!AI19,Ринки_25_36!AG19,Ринки_25_36!AI19,Ринки_37_48!AG19,Ринки_37_48!AI19)))," ",POWER(PRODUCT(Ринки_1_12!AF19,Ринки_1_12!AH19,Ринки_13_24!AF19,Ринки_13_24!AH19,Ринки_25_36!AF19,Ринки_25_36!AH19,Ринки_37_48!AF19,Ринки_37_48!AH19),1/SUM(Ринки_1_12!AG19,Ринки_1_12!AI19,Ринки_13_24!AG19,Ринки_13_24!AI19,Ринки_25_36!AG19,Ринки_25_36!AI19,Ринки_37_48!AG19,Ринки_37_48!AI19)))</f>
        <v>25.98</v>
      </c>
    </row>
    <row r="18" spans="1:17" ht="17.25" customHeight="1">
      <c r="A18" s="5">
        <v>13</v>
      </c>
      <c r="B18" s="61" t="s">
        <v>22</v>
      </c>
      <c r="C18" s="113">
        <f>IF(ISERR(POWER(PRODUCT(Обл_центр!AF20,Ринки_1_12!AF20,Ринки_13_24!AF20,Ринки_25_36!AF20,Ринки_37_48!AF20),1/SUM(Обл_центр!AG20,Ринки_1_12!AG20,Ринки_13_24!AG20,Ринки_25_36!AG20,Ринки_37_48!AG20)))," ",POWER(PRODUCT(Обл_центр!AF20,Ринки_1_12!AF20,Ринки_13_24!AF20,Ринки_25_36!AF20,Ринки_37_48!AF20),1/SUM(Обл_центр!AG20,Ринки_1_12!AG20,Ринки_13_24!AG20,Ринки_25_36!AG20,Ринки_37_48!AG20)))</f>
        <v>11.09</v>
      </c>
      <c r="D18" s="114">
        <f>SUM(Обл_центр!AG20,Ринки_1_12!AG20,Ринки_13_24!AG20,Ринки_25_36!AG20,Ринки_37_48!AG20)</f>
        <v>11</v>
      </c>
      <c r="E18" s="115">
        <f>IF(ISERR(POWER(PRODUCT(Обл_центр!AH20,Ринки_1_12!AH20,Ринки_13_24!AH20,Ринки_25_36!AH20,Ринки_37_48!AH20),1/SUM(Обл_центр!AI20,Ринки_1_12!AI20,Ринки_13_24!AI20,Ринки_25_36!AI20,Ринки_37_48!AI20)))," ",POWER(PRODUCT(Обл_центр!AH20,Ринки_1_12!AH20,Ринки_13_24!AH20,Ринки_25_36!AH20,Ринки_37_48!AH20),1/SUM(Обл_центр!AI20,Ринки_1_12!AI20,Ринки_13_24!AI20,Ринки_25_36!AI20,Ринки_37_48!AI20)))</f>
        <v>12.09</v>
      </c>
      <c r="F18" s="114">
        <f>SUM(Обл_центр!AI20,Ринки_1_12!AI20,Ринки_13_24!AI20,Ринки_25_36!AI20,Ринки_37_48!AI20)</f>
        <v>11</v>
      </c>
      <c r="G18" s="116">
        <f>IF(ISERR(POWER(PRODUCT(Обл_центр!AF20,Обл_центр!AH20,Ринки_1_12!AF20,Ринки_1_12!AH20,Ринки_13_24!AF20,Ринки_13_24!AH20,Ринки_25_36!AF20,Ринки_25_36!AH20,Ринки_37_48!AF20,Ринки_37_48!AH20),1/SUM(Обл_центр!AG20,Обл_центр!AI20,Ринки_1_12!AG20,Ринки_1_12!AI20,Ринки_13_24!AG20,Ринки_13_24!AI20,Ринки_25_36!AG20,Ринки_25_36!AI20,Ринки_37_48!AG20,Ринки_37_48!AI20)))," ",POWER(PRODUCT(Обл_центр!AF20,Обл_центр!AH20,Ринки_1_12!AF20,Ринки_1_12!AH20,Ринки_13_24!AF20,Ринки_13_24!AH20,Ринки_25_36!AF20,Ринки_25_36!AH20,Ринки_37_48!AF20,Ринки_37_48!AH20),1/SUM(Обл_центр!AG20,Обл_центр!AI20,Ринки_1_12!AG20,Ринки_1_12!AI20,Ринки_13_24!AG20,Ринки_13_24!AI20,Ринки_25_36!AG20,Ринки_25_36!AI20,Ринки_37_48!AG20,Ринки_37_48!AI20)))</f>
        <v>11.58</v>
      </c>
      <c r="H18" s="115" t="str">
        <f>IF(ISERR(POWER(Обл_центр!AF20,1/Обл_центр!AG20))," ",POWER(Обл_центр!AF20,1/Обл_центр!AG20))</f>
        <v> </v>
      </c>
      <c r="I18" s="117">
        <f>Обл_центр!AG20</f>
        <v>0</v>
      </c>
      <c r="J18" s="118" t="str">
        <f>IF(ISERR(POWER(Обл_центр!AH20,1/Обл_центр!AI20))," ",POWER(Обл_центр!AH20,1/Обл_центр!AI20))</f>
        <v> </v>
      </c>
      <c r="K18" s="119">
        <f>Обл_центр!AI20</f>
        <v>0</v>
      </c>
      <c r="L18" s="116" t="str">
        <f>IF(ISERR(POWER(PRODUCT(Обл_центр!AF20,Обл_центр!AH20),1/SUM(Обл_центр!AG20,Обл_центр!AI20)))," ",POWER(PRODUCT(Обл_центр!AF20,Обл_центр!AH20),1/SUM(Обл_центр!AG20,Обл_центр!AI20)))</f>
        <v> </v>
      </c>
      <c r="M18" s="115">
        <f>IF(ISERR(POWER(PRODUCT(Ринки_1_12!AF20,Ринки_13_24!AF20,Ринки_25_36!AF20,Ринки_37_48!AF20),1/SUM(Ринки_1_12!AG20,Ринки_13_24!AG20,Ринки_25_36!AG20,Ринки_37_48!AG20)))," ",POWER(PRODUCT(Ринки_1_12!AF20,Ринки_13_24!AF20,Ринки_25_36!AF20,Ринки_37_48!AF20),1/SUM(Ринки_1_12!AG20,Ринки_13_24!AG20,Ринки_25_36!AG20,Ринки_37_48!AG20)))</f>
        <v>11.09</v>
      </c>
      <c r="N18" s="114">
        <f>SUM(Ринки_1_12!AG20,Ринки_13_24!AG20,Ринки_25_36!AG20,Ринки_37_48!AG20)</f>
        <v>11</v>
      </c>
      <c r="O18" s="115">
        <f>IF(ISERR(POWER(PRODUCT(Ринки_1_12!AH20,Ринки_13_24!AH20,Ринки_25_36!AH20,Ринки_37_48!AH20),1/SUM(Ринки_1_12!AI20,Ринки_13_24!AI20,Ринки_25_36!AI20,Ринки_37_48!AI20)))," ",POWER(PRODUCT(Ринки_1_12!AH20,Ринки_13_24!AH20,Ринки_25_36!AH20,Ринки_37_48!AH20),1/SUM(Ринки_1_12!AI20,Ринки_13_24!AI20,Ринки_25_36!AI20,Ринки_37_48!AI20)))</f>
        <v>12.09</v>
      </c>
      <c r="P18" s="114">
        <f>SUM(Ринки_1_12!AI20,Ринки_13_24!AI20,Ринки_25_36!AI20,Ринки_37_48!AI20)</f>
        <v>11</v>
      </c>
      <c r="Q18" s="116">
        <f>IF(ISERR(POWER(PRODUCT(Ринки_1_12!AF20,Ринки_1_12!AH20,Ринки_13_24!AF20,Ринки_13_24!AH20,Ринки_25_36!AF20,Ринки_25_36!AH20,Ринки_37_48!AF20,Ринки_37_48!AH20),1/SUM(Ринки_1_12!AG20,Ринки_1_12!AI20,Ринки_13_24!AG20,Ринки_13_24!AI20,Ринки_25_36!AG20,Ринки_25_36!AI20,Ринки_37_48!AG20,Ринки_37_48!AI20)))," ",POWER(PRODUCT(Ринки_1_12!AF20,Ринки_1_12!AH20,Ринки_13_24!AF20,Ринки_13_24!AH20,Ринки_25_36!AF20,Ринки_25_36!AH20,Ринки_37_48!AF20,Ринки_37_48!AH20),1/SUM(Ринки_1_12!AG20,Ринки_1_12!AI20,Ринки_13_24!AG20,Ринки_13_24!AI20,Ринки_25_36!AG20,Ринки_25_36!AI20,Ринки_37_48!AG20,Ринки_37_48!AI20)))</f>
        <v>11.58</v>
      </c>
    </row>
    <row r="19" spans="1:17" ht="17.25" customHeight="1">
      <c r="A19" s="5">
        <v>14</v>
      </c>
      <c r="B19" s="61" t="s">
        <v>220</v>
      </c>
      <c r="C19" s="113">
        <f>IF(ISERR(POWER(PRODUCT(Обл_центр!AF21,Ринки_1_12!AF21,Ринки_13_24!AF21,Ринки_25_36!AF21,Ринки_37_48!AF21),1/SUM(Обл_центр!AG21,Ринки_1_12!AG21,Ринки_13_24!AG21,Ринки_25_36!AG21,Ринки_37_48!AG21)))," ",POWER(PRODUCT(Обл_центр!AF21,Ринки_1_12!AF21,Ринки_13_24!AF21,Ринки_25_36!AF21,Ринки_37_48!AF21),1/SUM(Обл_центр!AG21,Ринки_1_12!AG21,Ринки_13_24!AG21,Ринки_25_36!AG21,Ринки_37_48!AG21)))</f>
        <v>8.39</v>
      </c>
      <c r="D19" s="114">
        <f>SUM(Обл_центр!AG21,Ринки_1_12!AG21,Ринки_13_24!AG21,Ринки_25_36!AG21,Ринки_37_48!AG21)</f>
        <v>12</v>
      </c>
      <c r="E19" s="115">
        <f>IF(ISERR(POWER(PRODUCT(Обл_центр!AH21,Ринки_1_12!AH21,Ринки_13_24!AH21,Ринки_25_36!AH21,Ринки_37_48!AH21),1/SUM(Обл_центр!AI21,Ринки_1_12!AI21,Ринки_13_24!AI21,Ринки_25_36!AI21,Ринки_37_48!AI21)))," ",POWER(PRODUCT(Обл_центр!AH21,Ринки_1_12!AH21,Ринки_13_24!AH21,Ринки_25_36!AH21,Ринки_37_48!AH21),1/SUM(Обл_центр!AI21,Ринки_1_12!AI21,Ринки_13_24!AI21,Ринки_25_36!AI21,Ринки_37_48!AI21)))</f>
        <v>10.6</v>
      </c>
      <c r="F19" s="114">
        <f>SUM(Обл_центр!AI21,Ринки_1_12!AI21,Ринки_13_24!AI21,Ринки_25_36!AI21,Ринки_37_48!AI21)</f>
        <v>12</v>
      </c>
      <c r="G19" s="116">
        <f>IF(ISERR(POWER(PRODUCT(Обл_центр!AF21,Обл_центр!AH21,Ринки_1_12!AF21,Ринки_1_12!AH21,Ринки_13_24!AF21,Ринки_13_24!AH21,Ринки_25_36!AF21,Ринки_25_36!AH21,Ринки_37_48!AF21,Ринки_37_48!AH21),1/SUM(Обл_центр!AG21,Обл_центр!AI21,Ринки_1_12!AG21,Ринки_1_12!AI21,Ринки_13_24!AG21,Ринки_13_24!AI21,Ринки_25_36!AG21,Ринки_25_36!AI21,Ринки_37_48!AG21,Ринки_37_48!AI21)))," ",POWER(PRODUCT(Обл_центр!AF21,Обл_центр!AH21,Ринки_1_12!AF21,Ринки_1_12!AH21,Ринки_13_24!AF21,Ринки_13_24!AH21,Ринки_25_36!AF21,Ринки_25_36!AH21,Ринки_37_48!AF21,Ринки_37_48!AH21),1/SUM(Обл_центр!AG21,Обл_центр!AI21,Ринки_1_12!AG21,Ринки_1_12!AI21,Ринки_13_24!AG21,Ринки_13_24!AI21,Ринки_25_36!AG21,Ринки_25_36!AI21,Ринки_37_48!AG21,Ринки_37_48!AI21)))</f>
        <v>9.43</v>
      </c>
      <c r="H19" s="115" t="str">
        <f>IF(ISERR(POWER(Обл_центр!AF21,1/Обл_центр!AG21))," ",POWER(Обл_центр!AF21,1/Обл_центр!AG21))</f>
        <v> </v>
      </c>
      <c r="I19" s="117">
        <f>Обл_центр!AG21</f>
        <v>0</v>
      </c>
      <c r="J19" s="118" t="str">
        <f>IF(ISERR(POWER(Обл_центр!AH21,1/Обл_центр!AI21))," ",POWER(Обл_центр!AH21,1/Обл_центр!AI21))</f>
        <v> </v>
      </c>
      <c r="K19" s="119">
        <f>Обл_центр!AI21</f>
        <v>0</v>
      </c>
      <c r="L19" s="116" t="str">
        <f>IF(ISERR(POWER(PRODUCT(Обл_центр!AF21,Обл_центр!AH21),1/SUM(Обл_центр!AG21,Обл_центр!AI21)))," ",POWER(PRODUCT(Обл_центр!AF21,Обл_центр!AH21),1/SUM(Обл_центр!AG21,Обл_центр!AI21)))</f>
        <v> </v>
      </c>
      <c r="M19" s="115">
        <f>IF(ISERR(POWER(PRODUCT(Ринки_1_12!AF21,Ринки_13_24!AF21,Ринки_25_36!AF21,Ринки_37_48!AF21),1/SUM(Ринки_1_12!AG21,Ринки_13_24!AG21,Ринки_25_36!AG21,Ринки_37_48!AG21)))," ",POWER(PRODUCT(Ринки_1_12!AF21,Ринки_13_24!AF21,Ринки_25_36!AF21,Ринки_37_48!AF21),1/SUM(Ринки_1_12!AG21,Ринки_13_24!AG21,Ринки_25_36!AG21,Ринки_37_48!AG21)))</f>
        <v>8.39</v>
      </c>
      <c r="N19" s="114">
        <f>SUM(Ринки_1_12!AG21,Ринки_13_24!AG21,Ринки_25_36!AG21,Ринки_37_48!AG21)</f>
        <v>12</v>
      </c>
      <c r="O19" s="115">
        <f>IF(ISERR(POWER(PRODUCT(Ринки_1_12!AH21,Ринки_13_24!AH21,Ринки_25_36!AH21,Ринки_37_48!AH21),1/SUM(Ринки_1_12!AI21,Ринки_13_24!AI21,Ринки_25_36!AI21,Ринки_37_48!AI21)))," ",POWER(PRODUCT(Ринки_1_12!AH21,Ринки_13_24!AH21,Ринки_25_36!AH21,Ринки_37_48!AH21),1/SUM(Ринки_1_12!AI21,Ринки_13_24!AI21,Ринки_25_36!AI21,Ринки_37_48!AI21)))</f>
        <v>10.6</v>
      </c>
      <c r="P19" s="114">
        <f>SUM(Ринки_1_12!AI21,Ринки_13_24!AI21,Ринки_25_36!AI21,Ринки_37_48!AI21)</f>
        <v>12</v>
      </c>
      <c r="Q19" s="116">
        <f>IF(ISERR(POWER(PRODUCT(Ринки_1_12!AF21,Ринки_1_12!AH21,Ринки_13_24!AF21,Ринки_13_24!AH21,Ринки_25_36!AF21,Ринки_25_36!AH21,Ринки_37_48!AF21,Ринки_37_48!AH21),1/SUM(Ринки_1_12!AG21,Ринки_1_12!AI21,Ринки_13_24!AG21,Ринки_13_24!AI21,Ринки_25_36!AG21,Ринки_25_36!AI21,Ринки_37_48!AG21,Ринки_37_48!AI21)))," ",POWER(PRODUCT(Ринки_1_12!AF21,Ринки_1_12!AH21,Ринки_13_24!AF21,Ринки_13_24!AH21,Ринки_25_36!AF21,Ринки_25_36!AH21,Ринки_37_48!AF21,Ринки_37_48!AH21),1/SUM(Ринки_1_12!AG21,Ринки_1_12!AI21,Ринки_13_24!AG21,Ринки_13_24!AI21,Ринки_25_36!AG21,Ринки_25_36!AI21,Ринки_37_48!AG21,Ринки_37_48!AI21)))</f>
        <v>9.43</v>
      </c>
    </row>
    <row r="20" spans="1:17" ht="17.25" customHeight="1">
      <c r="A20" s="5">
        <v>15</v>
      </c>
      <c r="B20" s="61" t="s">
        <v>213</v>
      </c>
      <c r="C20" s="113">
        <f>IF(ISERR(POWER(PRODUCT(Обл_центр!AF22,Ринки_1_12!AF22,Ринки_13_24!AF22,Ринки_25_36!AF22,Ринки_37_48!AF22),1/SUM(Обл_центр!AG22,Ринки_1_12!AG22,Ринки_13_24!AG22,Ринки_25_36!AG22,Ринки_37_48!AG22)))," ",POWER(PRODUCT(Обл_центр!AF22,Ринки_1_12!AF22,Ринки_13_24!AF22,Ринки_25_36!AF22,Ринки_37_48!AF22),1/SUM(Обл_центр!AG22,Ринки_1_12!AG22,Ринки_13_24!AG22,Ринки_25_36!AG22,Ринки_37_48!AG22)))</f>
        <v>3.92</v>
      </c>
      <c r="D20" s="114">
        <f>SUM(Обл_центр!AG22,Ринки_1_12!AG22,Ринки_13_24!AG22,Ринки_25_36!AG22,Ринки_37_48!AG22)</f>
        <v>8</v>
      </c>
      <c r="E20" s="115">
        <f>IF(ISERR(POWER(PRODUCT(Обл_центр!AH22,Ринки_1_12!AH22,Ринки_13_24!AH22,Ринки_25_36!AH22,Ринки_37_48!AH22),1/SUM(Обл_центр!AI22,Ринки_1_12!AI22,Ринки_13_24!AI22,Ринки_25_36!AI22,Ринки_37_48!AI22)))," ",POWER(PRODUCT(Обл_центр!AH22,Ринки_1_12!AH22,Ринки_13_24!AH22,Ринки_25_36!AH22,Ринки_37_48!AH22),1/SUM(Обл_центр!AI22,Ринки_1_12!AI22,Ринки_13_24!AI22,Ринки_25_36!AI22,Ринки_37_48!AI22)))</f>
        <v>4.36</v>
      </c>
      <c r="F20" s="114">
        <f>SUM(Обл_центр!AI22,Ринки_1_12!AI22,Ринки_13_24!AI22,Ринки_25_36!AI22,Ринки_37_48!AI22)</f>
        <v>8</v>
      </c>
      <c r="G20" s="116">
        <f>IF(ISERR(POWER(PRODUCT(Обл_центр!AF22,Обл_центр!AH22,Ринки_1_12!AF22,Ринки_1_12!AH22,Ринки_13_24!AF22,Ринки_13_24!AH22,Ринки_25_36!AF22,Ринки_25_36!AH22,Ринки_37_48!AF22,Ринки_37_48!AH22),1/SUM(Обл_центр!AG22,Обл_центр!AI22,Ринки_1_12!AG22,Ринки_1_12!AI22,Ринки_13_24!AG22,Ринки_13_24!AI22,Ринки_25_36!AG22,Ринки_25_36!AI22,Ринки_37_48!AG22,Ринки_37_48!AI22)))," ",POWER(PRODUCT(Обл_центр!AF22,Обл_центр!AH22,Ринки_1_12!AF22,Ринки_1_12!AH22,Ринки_13_24!AF22,Ринки_13_24!AH22,Ринки_25_36!AF22,Ринки_25_36!AH22,Ринки_37_48!AF22,Ринки_37_48!AH22),1/SUM(Обл_центр!AG22,Обл_центр!AI22,Ринки_1_12!AG22,Ринки_1_12!AI22,Ринки_13_24!AG22,Ринки_13_24!AI22,Ринки_25_36!AG22,Ринки_25_36!AI22,Ринки_37_48!AG22,Ринки_37_48!AI22)))</f>
        <v>4.13</v>
      </c>
      <c r="H20" s="115" t="str">
        <f>IF(ISERR(POWER(Обл_центр!AF22,1/Обл_центр!AG22))," ",POWER(Обл_центр!AF22,1/Обл_центр!AG22))</f>
        <v> </v>
      </c>
      <c r="I20" s="117">
        <f>Обл_центр!AG22</f>
        <v>0</v>
      </c>
      <c r="J20" s="118" t="str">
        <f>IF(ISERR(POWER(Обл_центр!AH22,1/Обл_центр!AI22))," ",POWER(Обл_центр!AH22,1/Обл_центр!AI22))</f>
        <v> </v>
      </c>
      <c r="K20" s="119">
        <f>Обл_центр!AI22</f>
        <v>0</v>
      </c>
      <c r="L20" s="116" t="str">
        <f>IF(ISERR(POWER(PRODUCT(Обл_центр!AF22,Обл_центр!AH22),1/SUM(Обл_центр!AG22,Обл_центр!AI22)))," ",POWER(PRODUCT(Обл_центр!AF22,Обл_центр!AH22),1/SUM(Обл_центр!AG22,Обл_центр!AI22)))</f>
        <v> </v>
      </c>
      <c r="M20" s="115">
        <f>IF(ISERR(POWER(PRODUCT(Ринки_1_12!AF22,Ринки_13_24!AF22,Ринки_25_36!AF22,Ринки_37_48!AF22),1/SUM(Ринки_1_12!AG22,Ринки_13_24!AG22,Ринки_25_36!AG22,Ринки_37_48!AG22)))," ",POWER(PRODUCT(Ринки_1_12!AF22,Ринки_13_24!AF22,Ринки_25_36!AF22,Ринки_37_48!AF22),1/SUM(Ринки_1_12!AG22,Ринки_13_24!AG22,Ринки_25_36!AG22,Ринки_37_48!AG22)))</f>
        <v>3.92</v>
      </c>
      <c r="N20" s="114">
        <f>SUM(Ринки_1_12!AG22,Ринки_13_24!AG22,Ринки_25_36!AG22,Ринки_37_48!AG22)</f>
        <v>8</v>
      </c>
      <c r="O20" s="115">
        <f>IF(ISERR(POWER(PRODUCT(Ринки_1_12!AH22,Ринки_13_24!AH22,Ринки_25_36!AH22,Ринки_37_48!AH22),1/SUM(Ринки_1_12!AI22,Ринки_13_24!AI22,Ринки_25_36!AI22,Ринки_37_48!AI22)))," ",POWER(PRODUCT(Ринки_1_12!AH22,Ринки_13_24!AH22,Ринки_25_36!AH22,Ринки_37_48!AH22),1/SUM(Ринки_1_12!AI22,Ринки_13_24!AI22,Ринки_25_36!AI22,Ринки_37_48!AI22)))</f>
        <v>4.36</v>
      </c>
      <c r="P20" s="114">
        <f>SUM(Ринки_1_12!AI22,Ринки_13_24!AI22,Ринки_25_36!AI22,Ринки_37_48!AI22)</f>
        <v>8</v>
      </c>
      <c r="Q20" s="116">
        <f>IF(ISERR(POWER(PRODUCT(Ринки_1_12!AF22,Ринки_1_12!AH22,Ринки_13_24!AF22,Ринки_13_24!AH22,Ринки_25_36!AF22,Ринки_25_36!AH22,Ринки_37_48!AF22,Ринки_37_48!AH22),1/SUM(Ринки_1_12!AG22,Ринки_1_12!AI22,Ринки_13_24!AG22,Ринки_13_24!AI22,Ринки_25_36!AG22,Ринки_25_36!AI22,Ринки_37_48!AG22,Ринки_37_48!AI22)))," ",POWER(PRODUCT(Ринки_1_12!AF22,Ринки_1_12!AH22,Ринки_13_24!AF22,Ринки_13_24!AH22,Ринки_25_36!AF22,Ринки_25_36!AH22,Ринки_37_48!AF22,Ринки_37_48!AH22),1/SUM(Ринки_1_12!AG22,Ринки_1_12!AI22,Ринки_13_24!AG22,Ринки_13_24!AI22,Ринки_25_36!AG22,Ринки_25_36!AI22,Ринки_37_48!AG22,Ринки_37_48!AI22)))</f>
        <v>4.13</v>
      </c>
    </row>
    <row r="21" spans="1:17" ht="17.25" customHeight="1">
      <c r="A21" s="5">
        <v>16</v>
      </c>
      <c r="B21" s="61" t="s">
        <v>221</v>
      </c>
      <c r="C21" s="113">
        <f>IF(ISERR(POWER(PRODUCT(Обл_центр!AF23,Ринки_1_12!AF23,Ринки_13_24!AF23,Ринки_25_36!AF23,Ринки_37_48!AF23),1/SUM(Обл_центр!AG23,Ринки_1_12!AG23,Ринки_13_24!AG23,Ринки_25_36!AG23,Ринки_37_48!AG23)))," ",POWER(PRODUCT(Обл_центр!AF23,Ринки_1_12!AF23,Ринки_13_24!AF23,Ринки_25_36!AF23,Ринки_37_48!AF23),1/SUM(Обл_центр!AG23,Ринки_1_12!AG23,Ринки_13_24!AG23,Ринки_25_36!AG23,Ринки_37_48!AG23)))</f>
        <v>7.53</v>
      </c>
      <c r="D21" s="114">
        <f>SUM(Обл_центр!AG23,Ринки_1_12!AG23,Ринки_13_24!AG23,Ринки_25_36!AG23,Ринки_37_48!AG23)</f>
        <v>12</v>
      </c>
      <c r="E21" s="115">
        <f>IF(ISERR(POWER(PRODUCT(Обл_центр!AH23,Ринки_1_12!AH23,Ринки_13_24!AH23,Ринки_25_36!AH23,Ринки_37_48!AH23),1/SUM(Обл_центр!AI23,Ринки_1_12!AI23,Ринки_13_24!AI23,Ринки_25_36!AI23,Ринки_37_48!AI23)))," ",POWER(PRODUCT(Обл_центр!AH23,Ринки_1_12!AH23,Ринки_13_24!AH23,Ринки_25_36!AH23,Ринки_37_48!AH23),1/SUM(Обл_центр!AI23,Ринки_1_12!AI23,Ринки_13_24!AI23,Ринки_25_36!AI23,Ринки_37_48!AI23)))</f>
        <v>8.81</v>
      </c>
      <c r="F21" s="114">
        <f>SUM(Обл_центр!AI23,Ринки_1_12!AI23,Ринки_13_24!AI23,Ринки_25_36!AI23,Ринки_37_48!AI23)</f>
        <v>12</v>
      </c>
      <c r="G21" s="116">
        <f>IF(ISERR(POWER(PRODUCT(Обл_центр!AF23,Обл_центр!AH23,Ринки_1_12!AF23,Ринки_1_12!AH23,Ринки_13_24!AF23,Ринки_13_24!AH23,Ринки_25_36!AF23,Ринки_25_36!AH23,Ринки_37_48!AF23,Ринки_37_48!AH23),1/SUM(Обл_центр!AG23,Обл_центр!AI23,Ринки_1_12!AG23,Ринки_1_12!AI23,Ринки_13_24!AG23,Ринки_13_24!AI23,Ринки_25_36!AG23,Ринки_25_36!AI23,Ринки_37_48!AG23,Ринки_37_48!AI23)))," ",POWER(PRODUCT(Обл_центр!AF23,Обл_центр!AH23,Ринки_1_12!AF23,Ринки_1_12!AH23,Ринки_13_24!AF23,Ринки_13_24!AH23,Ринки_25_36!AF23,Ринки_25_36!AH23,Ринки_37_48!AF23,Ринки_37_48!AH23),1/SUM(Обл_центр!AG23,Обл_центр!AI23,Ринки_1_12!AG23,Ринки_1_12!AI23,Ринки_13_24!AG23,Ринки_13_24!AI23,Ринки_25_36!AG23,Ринки_25_36!AI23,Ринки_37_48!AG23,Ринки_37_48!AI23)))</f>
        <v>8.15</v>
      </c>
      <c r="H21" s="115" t="str">
        <f>IF(ISERR(POWER(Обл_центр!AF23,1/Обл_центр!AG23))," ",POWER(Обл_центр!AF23,1/Обл_центр!AG23))</f>
        <v> </v>
      </c>
      <c r="I21" s="117">
        <f>Обл_центр!AG23</f>
        <v>0</v>
      </c>
      <c r="J21" s="118" t="str">
        <f>IF(ISERR(POWER(Обл_центр!AH23,1/Обл_центр!AI23))," ",POWER(Обл_центр!AH23,1/Обл_центр!AI23))</f>
        <v> </v>
      </c>
      <c r="K21" s="119">
        <f>Обл_центр!AI23</f>
        <v>0</v>
      </c>
      <c r="L21" s="116" t="str">
        <f>IF(ISERR(POWER(PRODUCT(Обл_центр!AF23,Обл_центр!AH23),1/SUM(Обл_центр!AG23,Обл_центр!AI23)))," ",POWER(PRODUCT(Обл_центр!AF23,Обл_центр!AH23),1/SUM(Обл_центр!AG23,Обл_центр!AI23)))</f>
        <v> </v>
      </c>
      <c r="M21" s="115">
        <f>IF(ISERR(POWER(PRODUCT(Ринки_1_12!AF23,Ринки_13_24!AF23,Ринки_25_36!AF23,Ринки_37_48!AF23),1/SUM(Ринки_1_12!AG23,Ринки_13_24!AG23,Ринки_25_36!AG23,Ринки_37_48!AG23)))," ",POWER(PRODUCT(Ринки_1_12!AF23,Ринки_13_24!AF23,Ринки_25_36!AF23,Ринки_37_48!AF23),1/SUM(Ринки_1_12!AG23,Ринки_13_24!AG23,Ринки_25_36!AG23,Ринки_37_48!AG23)))</f>
        <v>7.53</v>
      </c>
      <c r="N21" s="114">
        <f>SUM(Ринки_1_12!AG23,Ринки_13_24!AG23,Ринки_25_36!AG23,Ринки_37_48!AG23)</f>
        <v>12</v>
      </c>
      <c r="O21" s="115">
        <f>IF(ISERR(POWER(PRODUCT(Ринки_1_12!AH23,Ринки_13_24!AH23,Ринки_25_36!AH23,Ринки_37_48!AH23),1/SUM(Ринки_1_12!AI23,Ринки_13_24!AI23,Ринки_25_36!AI23,Ринки_37_48!AI23)))," ",POWER(PRODUCT(Ринки_1_12!AH23,Ринки_13_24!AH23,Ринки_25_36!AH23,Ринки_37_48!AH23),1/SUM(Ринки_1_12!AI23,Ринки_13_24!AI23,Ринки_25_36!AI23,Ринки_37_48!AI23)))</f>
        <v>8.81</v>
      </c>
      <c r="P21" s="114">
        <f>SUM(Ринки_1_12!AI23,Ринки_13_24!AI23,Ринки_25_36!AI23,Ринки_37_48!AI23)</f>
        <v>12</v>
      </c>
      <c r="Q21" s="116">
        <f>IF(ISERR(POWER(PRODUCT(Ринки_1_12!AF23,Ринки_1_12!AH23,Ринки_13_24!AF23,Ринки_13_24!AH23,Ринки_25_36!AF23,Ринки_25_36!AH23,Ринки_37_48!AF23,Ринки_37_48!AH23),1/SUM(Ринки_1_12!AG23,Ринки_1_12!AI23,Ринки_13_24!AG23,Ринки_13_24!AI23,Ринки_25_36!AG23,Ринки_25_36!AI23,Ринки_37_48!AG23,Ринки_37_48!AI23)))," ",POWER(PRODUCT(Ринки_1_12!AF23,Ринки_1_12!AH23,Ринки_13_24!AF23,Ринки_13_24!AH23,Ринки_25_36!AF23,Ринки_25_36!AH23,Ринки_37_48!AF23,Ринки_37_48!AH23),1/SUM(Ринки_1_12!AG23,Ринки_1_12!AI23,Ринки_13_24!AG23,Ринки_13_24!AI23,Ринки_25_36!AG23,Ринки_25_36!AI23,Ринки_37_48!AG23,Ринки_37_48!AI23)))</f>
        <v>8.15</v>
      </c>
    </row>
    <row r="22" spans="1:17" ht="17.25" customHeight="1">
      <c r="A22" s="5">
        <v>17</v>
      </c>
      <c r="B22" s="61" t="s">
        <v>212</v>
      </c>
      <c r="C22" s="113">
        <f>IF(ISERR(POWER(PRODUCT(Обл_центр!AF24,Ринки_1_12!AF24,Ринки_13_24!AF24,Ринки_25_36!AF24,Ринки_37_48!AF24),1/SUM(Обл_центр!AG24,Ринки_1_12!AG24,Ринки_13_24!AG24,Ринки_25_36!AG24,Ринки_37_48!AG24)))," ",POWER(PRODUCT(Обл_центр!AF24,Ринки_1_12!AF24,Ринки_13_24!AF24,Ринки_25_36!AF24,Ринки_37_48!AF24),1/SUM(Обл_центр!AG24,Ринки_1_12!AG24,Ринки_13_24!AG24,Ринки_25_36!AG24,Ринки_37_48!AG24)))</f>
        <v>8</v>
      </c>
      <c r="D22" s="114">
        <f>SUM(Обл_центр!AG24,Ринки_1_12!AG24,Ринки_13_24!AG24,Ринки_25_36!AG24,Ринки_37_48!AG24)</f>
        <v>1</v>
      </c>
      <c r="E22" s="115">
        <f>IF(ISERR(POWER(PRODUCT(Обл_центр!AH24,Ринки_1_12!AH24,Ринки_13_24!AH24,Ринки_25_36!AH24,Ринки_37_48!AH24),1/SUM(Обл_центр!AI24,Ринки_1_12!AI24,Ринки_13_24!AI24,Ринки_25_36!AI24,Ринки_37_48!AI24)))," ",POWER(PRODUCT(Обл_центр!AH24,Ринки_1_12!AH24,Ринки_13_24!AH24,Ринки_25_36!AH24,Ринки_37_48!AH24),1/SUM(Обл_центр!AI24,Ринки_1_12!AI24,Ринки_13_24!AI24,Ринки_25_36!AI24,Ринки_37_48!AI24)))</f>
        <v>8</v>
      </c>
      <c r="F22" s="114">
        <f>SUM(Обл_центр!AI24,Ринки_1_12!AI24,Ринки_13_24!AI24,Ринки_25_36!AI24,Ринки_37_48!AI24)</f>
        <v>1</v>
      </c>
      <c r="G22" s="116">
        <f>IF(ISERR(POWER(PRODUCT(Обл_центр!AF24,Обл_центр!AH24,Ринки_1_12!AF24,Ринки_1_12!AH24,Ринки_13_24!AF24,Ринки_13_24!AH24,Ринки_25_36!AF24,Ринки_25_36!AH24,Ринки_37_48!AF24,Ринки_37_48!AH24),1/SUM(Обл_центр!AG24,Обл_центр!AI24,Ринки_1_12!AG24,Ринки_1_12!AI24,Ринки_13_24!AG24,Ринки_13_24!AI24,Ринки_25_36!AG24,Ринки_25_36!AI24,Ринки_37_48!AG24,Ринки_37_48!AI24)))," ",POWER(PRODUCT(Обл_центр!AF24,Обл_центр!AH24,Ринки_1_12!AF24,Ринки_1_12!AH24,Ринки_13_24!AF24,Ринки_13_24!AH24,Ринки_25_36!AF24,Ринки_25_36!AH24,Ринки_37_48!AF24,Ринки_37_48!AH24),1/SUM(Обл_центр!AG24,Обл_центр!AI24,Ринки_1_12!AG24,Ринки_1_12!AI24,Ринки_13_24!AG24,Ринки_13_24!AI24,Ринки_25_36!AG24,Ринки_25_36!AI24,Ринки_37_48!AG24,Ринки_37_48!AI24)))</f>
        <v>8</v>
      </c>
      <c r="H22" s="115" t="str">
        <f>IF(ISERR(POWER(Обл_центр!AF24,1/Обл_центр!AG24))," ",POWER(Обл_центр!AF24,1/Обл_центр!AG24))</f>
        <v> </v>
      </c>
      <c r="I22" s="117">
        <f>Обл_центр!AG24</f>
        <v>0</v>
      </c>
      <c r="J22" s="118" t="str">
        <f>IF(ISERR(POWER(Обл_центр!AH24,1/Обл_центр!AI24))," ",POWER(Обл_центр!AH24,1/Обл_центр!AI24))</f>
        <v> </v>
      </c>
      <c r="K22" s="119">
        <f>Обл_центр!AI24</f>
        <v>0</v>
      </c>
      <c r="L22" s="116" t="str">
        <f>IF(ISERR(POWER(PRODUCT(Обл_центр!AF24,Обл_центр!AH24),1/SUM(Обл_центр!AG24,Обл_центр!AI24)))," ",POWER(PRODUCT(Обл_центр!AF24,Обл_центр!AH24),1/SUM(Обл_центр!AG24,Обл_центр!AI24)))</f>
        <v> </v>
      </c>
      <c r="M22" s="115">
        <f>IF(ISERR(POWER(PRODUCT(Ринки_1_12!AF24,Ринки_13_24!AF24,Ринки_25_36!AF24,Ринки_37_48!AF24),1/SUM(Ринки_1_12!AG24,Ринки_13_24!AG24,Ринки_25_36!AG24,Ринки_37_48!AG24)))," ",POWER(PRODUCT(Ринки_1_12!AF24,Ринки_13_24!AF24,Ринки_25_36!AF24,Ринки_37_48!AF24),1/SUM(Ринки_1_12!AG24,Ринки_13_24!AG24,Ринки_25_36!AG24,Ринки_37_48!AG24)))</f>
        <v>8</v>
      </c>
      <c r="N22" s="114">
        <f>SUM(Ринки_1_12!AG24,Ринки_13_24!AG24,Ринки_25_36!AG24,Ринки_37_48!AG24)</f>
        <v>1</v>
      </c>
      <c r="O22" s="115">
        <f>IF(ISERR(POWER(PRODUCT(Ринки_1_12!AH24,Ринки_13_24!AH24,Ринки_25_36!AH24,Ринки_37_48!AH24),1/SUM(Ринки_1_12!AI24,Ринки_13_24!AI24,Ринки_25_36!AI24,Ринки_37_48!AI24)))," ",POWER(PRODUCT(Ринки_1_12!AH24,Ринки_13_24!AH24,Ринки_25_36!AH24,Ринки_37_48!AH24),1/SUM(Ринки_1_12!AI24,Ринки_13_24!AI24,Ринки_25_36!AI24,Ринки_37_48!AI24)))</f>
        <v>8</v>
      </c>
      <c r="P22" s="114">
        <f>SUM(Ринки_1_12!AI24,Ринки_13_24!AI24,Ринки_25_36!AI24,Ринки_37_48!AI24)</f>
        <v>1</v>
      </c>
      <c r="Q22" s="116">
        <f>IF(ISERR(POWER(PRODUCT(Ринки_1_12!AF24,Ринки_1_12!AH24,Ринки_13_24!AF24,Ринки_13_24!AH24,Ринки_25_36!AF24,Ринки_25_36!AH24,Ринки_37_48!AF24,Ринки_37_48!AH24),1/SUM(Ринки_1_12!AG24,Ринки_1_12!AI24,Ринки_13_24!AG24,Ринки_13_24!AI24,Ринки_25_36!AG24,Ринки_25_36!AI24,Ринки_37_48!AG24,Ринки_37_48!AI24)))," ",POWER(PRODUCT(Ринки_1_12!AF24,Ринки_1_12!AH24,Ринки_13_24!AF24,Ринки_13_24!AH24,Ринки_25_36!AF24,Ринки_25_36!AH24,Ринки_37_48!AF24,Ринки_37_48!AH24),1/SUM(Ринки_1_12!AG24,Ринки_1_12!AI24,Ринки_13_24!AG24,Ринки_13_24!AI24,Ринки_25_36!AG24,Ринки_25_36!AI24,Ринки_37_48!AG24,Ринки_37_48!AI24)))</f>
        <v>8</v>
      </c>
    </row>
    <row r="23" spans="1:17" ht="17.25" customHeight="1">
      <c r="A23" s="5">
        <v>18</v>
      </c>
      <c r="B23" s="61" t="s">
        <v>222</v>
      </c>
      <c r="C23" s="113">
        <f>IF(ISERR(POWER(PRODUCT(Обл_центр!AF25,Ринки_1_12!AF25,Ринки_13_24!AF25,Ринки_25_36!AF25,Ринки_37_48!AF25),1/SUM(Обл_центр!AG25,Ринки_1_12!AG25,Ринки_13_24!AG25,Ринки_25_36!AG25,Ринки_37_48!AG25)))," ",POWER(PRODUCT(Обл_центр!AF25,Ринки_1_12!AF25,Ринки_13_24!AF25,Ринки_25_36!AF25,Ринки_37_48!AF25),1/SUM(Обл_центр!AG25,Ринки_1_12!AG25,Ринки_13_24!AG25,Ринки_25_36!AG25,Ринки_37_48!AG25)))</f>
        <v>24.91</v>
      </c>
      <c r="D23" s="114">
        <f>SUM(Обл_центр!AG25,Ринки_1_12!AG25,Ринки_13_24!AG25,Ринки_25_36!AG25,Ринки_37_48!AG25)</f>
        <v>11</v>
      </c>
      <c r="E23" s="115">
        <f>IF(ISERR(POWER(PRODUCT(Обл_центр!AH25,Ринки_1_12!AH25,Ринки_13_24!AH25,Ринки_25_36!AH25,Ринки_37_48!AH25),1/SUM(Обл_центр!AI25,Ринки_1_12!AI25,Ринки_13_24!AI25,Ринки_25_36!AI25,Ринки_37_48!AI25)))," ",POWER(PRODUCT(Обл_центр!AH25,Ринки_1_12!AH25,Ринки_13_24!AH25,Ринки_25_36!AH25,Ринки_37_48!AH25),1/SUM(Обл_центр!AI25,Ринки_1_12!AI25,Ринки_13_24!AI25,Ринки_25_36!AI25,Ринки_37_48!AI25)))</f>
        <v>26.05</v>
      </c>
      <c r="F23" s="114">
        <f>SUM(Обл_центр!AI25,Ринки_1_12!AI25,Ринки_13_24!AI25,Ринки_25_36!AI25,Ринки_37_48!AI25)</f>
        <v>11</v>
      </c>
      <c r="G23" s="116">
        <f>IF(ISERR(POWER(PRODUCT(Обл_центр!AF25,Обл_центр!AH25,Ринки_1_12!AF25,Ринки_1_12!AH25,Ринки_13_24!AF25,Ринки_13_24!AH25,Ринки_25_36!AF25,Ринки_25_36!AH25,Ринки_37_48!AF25,Ринки_37_48!AH25),1/SUM(Обл_центр!AG25,Обл_центр!AI25,Ринки_1_12!AG25,Ринки_1_12!AI25,Ринки_13_24!AG25,Ринки_13_24!AI25,Ринки_25_36!AG25,Ринки_25_36!AI25,Ринки_37_48!AG25,Ринки_37_48!AI25)))," ",POWER(PRODUCT(Обл_центр!AF25,Обл_центр!AH25,Ринки_1_12!AF25,Ринки_1_12!AH25,Ринки_13_24!AF25,Ринки_13_24!AH25,Ринки_25_36!AF25,Ринки_25_36!AH25,Ринки_37_48!AF25,Ринки_37_48!AH25),1/SUM(Обл_центр!AG25,Обл_центр!AI25,Ринки_1_12!AG25,Ринки_1_12!AI25,Ринки_13_24!AG25,Ринки_13_24!AI25,Ринки_25_36!AG25,Ринки_25_36!AI25,Ринки_37_48!AG25,Ринки_37_48!AI25)))</f>
        <v>25.48</v>
      </c>
      <c r="H23" s="115" t="str">
        <f>IF(ISERR(POWER(Обл_центр!AF25,1/Обл_центр!AG25))," ",POWER(Обл_центр!AF25,1/Обл_центр!AG25))</f>
        <v> </v>
      </c>
      <c r="I23" s="117">
        <f>Обл_центр!AG25</f>
        <v>0</v>
      </c>
      <c r="J23" s="118" t="str">
        <f>IF(ISERR(POWER(Обл_центр!AH25,1/Обл_центр!AI25))," ",POWER(Обл_центр!AH25,1/Обл_центр!AI25))</f>
        <v> </v>
      </c>
      <c r="K23" s="119">
        <f>Обл_центр!AI25</f>
        <v>0</v>
      </c>
      <c r="L23" s="116" t="str">
        <f>IF(ISERR(POWER(PRODUCT(Обл_центр!AF25,Обл_центр!AH25),1/SUM(Обл_центр!AG25,Обл_центр!AI25)))," ",POWER(PRODUCT(Обл_центр!AF25,Обл_центр!AH25),1/SUM(Обл_центр!AG25,Обл_центр!AI25)))</f>
        <v> </v>
      </c>
      <c r="M23" s="115">
        <f>IF(ISERR(POWER(PRODUCT(Ринки_1_12!AF25,Ринки_13_24!AF25,Ринки_25_36!AF25,Ринки_37_48!AF25),1/SUM(Ринки_1_12!AG25,Ринки_13_24!AG25,Ринки_25_36!AG25,Ринки_37_48!AG25)))," ",POWER(PRODUCT(Ринки_1_12!AF25,Ринки_13_24!AF25,Ринки_25_36!AF25,Ринки_37_48!AF25),1/SUM(Ринки_1_12!AG25,Ринки_13_24!AG25,Ринки_25_36!AG25,Ринки_37_48!AG25)))</f>
        <v>24.91</v>
      </c>
      <c r="N23" s="114">
        <f>SUM(Ринки_1_12!AG25,Ринки_13_24!AG25,Ринки_25_36!AG25,Ринки_37_48!AG25)</f>
        <v>11</v>
      </c>
      <c r="O23" s="115">
        <f>IF(ISERR(POWER(PRODUCT(Ринки_1_12!AH25,Ринки_13_24!AH25,Ринки_25_36!AH25,Ринки_37_48!AH25),1/SUM(Ринки_1_12!AI25,Ринки_13_24!AI25,Ринки_25_36!AI25,Ринки_37_48!AI25)))," ",POWER(PRODUCT(Ринки_1_12!AH25,Ринки_13_24!AH25,Ринки_25_36!AH25,Ринки_37_48!AH25),1/SUM(Ринки_1_12!AI25,Ринки_13_24!AI25,Ринки_25_36!AI25,Ринки_37_48!AI25)))</f>
        <v>26.05</v>
      </c>
      <c r="P23" s="114">
        <f>SUM(Ринки_1_12!AI25,Ринки_13_24!AI25,Ринки_25_36!AI25,Ринки_37_48!AI25)</f>
        <v>11</v>
      </c>
      <c r="Q23" s="116">
        <f>IF(ISERR(POWER(PRODUCT(Ринки_1_12!AF25,Ринки_1_12!AH25,Ринки_13_24!AF25,Ринки_13_24!AH25,Ринки_25_36!AF25,Ринки_25_36!AH25,Ринки_37_48!AF25,Ринки_37_48!AH25),1/SUM(Ринки_1_12!AG25,Ринки_1_12!AI25,Ринки_13_24!AG25,Ринки_13_24!AI25,Ринки_25_36!AG25,Ринки_25_36!AI25,Ринки_37_48!AG25,Ринки_37_48!AI25)))," ",POWER(PRODUCT(Ринки_1_12!AF25,Ринки_1_12!AH25,Ринки_13_24!AF25,Ринки_13_24!AH25,Ринки_25_36!AF25,Ринки_25_36!AH25,Ринки_37_48!AF25,Ринки_37_48!AH25),1/SUM(Ринки_1_12!AG25,Ринки_1_12!AI25,Ринки_13_24!AG25,Ринки_13_24!AI25,Ринки_25_36!AG25,Ринки_25_36!AI25,Ринки_37_48!AG25,Ринки_37_48!AI25)))</f>
        <v>25.48</v>
      </c>
    </row>
    <row r="24" spans="1:17" ht="17.25" customHeight="1">
      <c r="A24" s="5">
        <v>19</v>
      </c>
      <c r="B24" s="61" t="s">
        <v>214</v>
      </c>
      <c r="C24" s="113">
        <f>IF(ISERR(POWER(PRODUCT(Обл_центр!AF26,Ринки_1_12!AF26,Ринки_13_24!AF26,Ринки_25_36!AF26,Ринки_37_48!AF26),1/SUM(Обл_центр!AG26,Ринки_1_12!AG26,Ринки_13_24!AG26,Ринки_25_36!AG26,Ринки_37_48!AG26)))," ",POWER(PRODUCT(Обл_центр!AF26,Ринки_1_12!AF26,Ринки_13_24!AF26,Ринки_25_36!AF26,Ринки_37_48!AF26),1/SUM(Обл_центр!AG26,Ринки_1_12!AG26,Ринки_13_24!AG26,Ринки_25_36!AG26,Ринки_37_48!AG26)))</f>
        <v>16.12</v>
      </c>
      <c r="D24" s="114">
        <f>SUM(Обл_центр!AG26,Ринки_1_12!AG26,Ринки_13_24!AG26,Ринки_25_36!AG26,Ринки_37_48!AG26)</f>
        <v>2</v>
      </c>
      <c r="E24" s="115">
        <f>IF(ISERR(POWER(PRODUCT(Обл_центр!AH26,Ринки_1_12!AH26,Ринки_13_24!AH26,Ринки_25_36!AH26,Ринки_37_48!AH26),1/SUM(Обл_центр!AI26,Ринки_1_12!AI26,Ринки_13_24!AI26,Ринки_25_36!AI26,Ринки_37_48!AI26)))," ",POWER(PRODUCT(Обл_центр!AH26,Ринки_1_12!AH26,Ринки_13_24!AH26,Ринки_25_36!AH26,Ринки_37_48!AH26),1/SUM(Обл_центр!AI26,Ринки_1_12!AI26,Ринки_13_24!AI26,Ринки_25_36!AI26,Ринки_37_48!AI26)))</f>
        <v>17.66</v>
      </c>
      <c r="F24" s="114">
        <f>SUM(Обл_центр!AI26,Ринки_1_12!AI26,Ринки_13_24!AI26,Ринки_25_36!AI26,Ринки_37_48!AI26)</f>
        <v>2</v>
      </c>
      <c r="G24" s="116">
        <f>IF(ISERR(POWER(PRODUCT(Обл_центр!AF26,Обл_центр!AH26,Ринки_1_12!AF26,Ринки_1_12!AH26,Ринки_13_24!AF26,Ринки_13_24!AH26,Ринки_25_36!AF26,Ринки_25_36!AH26,Ринки_37_48!AF26,Ринки_37_48!AH26),1/SUM(Обл_центр!AG26,Обл_центр!AI26,Ринки_1_12!AG26,Ринки_1_12!AI26,Ринки_13_24!AG26,Ринки_13_24!AI26,Ринки_25_36!AG26,Ринки_25_36!AI26,Ринки_37_48!AG26,Ринки_37_48!AI26)))," ",POWER(PRODUCT(Обл_центр!AF26,Обл_центр!AH26,Ринки_1_12!AF26,Ринки_1_12!AH26,Ринки_13_24!AF26,Ринки_13_24!AH26,Ринки_25_36!AF26,Ринки_25_36!AH26,Ринки_37_48!AF26,Ринки_37_48!AH26),1/SUM(Обл_центр!AG26,Обл_центр!AI26,Ринки_1_12!AG26,Ринки_1_12!AI26,Ринки_13_24!AG26,Ринки_13_24!AI26,Ринки_25_36!AG26,Ринки_25_36!AI26,Ринки_37_48!AG26,Ринки_37_48!AI26)))</f>
        <v>16.88</v>
      </c>
      <c r="H24" s="115" t="str">
        <f>IF(ISERR(POWER(Обл_центр!AF26,1/Обл_центр!AG26))," ",POWER(Обл_центр!AF26,1/Обл_центр!AG26))</f>
        <v> </v>
      </c>
      <c r="I24" s="117">
        <f>Обл_центр!AG26</f>
        <v>0</v>
      </c>
      <c r="J24" s="118" t="str">
        <f>IF(ISERR(POWER(Обл_центр!AH26,1/Обл_центр!AI26))," ",POWER(Обл_центр!AH26,1/Обл_центр!AI26))</f>
        <v> </v>
      </c>
      <c r="K24" s="119">
        <f>Обл_центр!AI26</f>
        <v>0</v>
      </c>
      <c r="L24" s="116" t="str">
        <f>IF(ISERR(POWER(PRODUCT(Обл_центр!AF26,Обл_центр!AH26),1/SUM(Обл_центр!AG26,Обл_центр!AI26)))," ",POWER(PRODUCT(Обл_центр!AF26,Обл_центр!AH26),1/SUM(Обл_центр!AG26,Обл_центр!AI26)))</f>
        <v> </v>
      </c>
      <c r="M24" s="115">
        <f>IF(ISERR(POWER(PRODUCT(Ринки_1_12!AF26,Ринки_13_24!AF26,Ринки_25_36!AF26,Ринки_37_48!AF26),1/SUM(Ринки_1_12!AG26,Ринки_13_24!AG26,Ринки_25_36!AG26,Ринки_37_48!AG26)))," ",POWER(PRODUCT(Ринки_1_12!AF26,Ринки_13_24!AF26,Ринки_25_36!AF26,Ринки_37_48!AF26),1/SUM(Ринки_1_12!AG26,Ринки_13_24!AG26,Ринки_25_36!AG26,Ринки_37_48!AG26)))</f>
        <v>16.12</v>
      </c>
      <c r="N24" s="114">
        <f>SUM(Ринки_1_12!AG26,Ринки_13_24!AG26,Ринки_25_36!AG26,Ринки_37_48!AG26)</f>
        <v>2</v>
      </c>
      <c r="O24" s="115">
        <f>IF(ISERR(POWER(PRODUCT(Ринки_1_12!AH26,Ринки_13_24!AH26,Ринки_25_36!AH26,Ринки_37_48!AH26),1/SUM(Ринки_1_12!AI26,Ринки_13_24!AI26,Ринки_25_36!AI26,Ринки_37_48!AI26)))," ",POWER(PRODUCT(Ринки_1_12!AH26,Ринки_13_24!AH26,Ринки_25_36!AH26,Ринки_37_48!AH26),1/SUM(Ринки_1_12!AI26,Ринки_13_24!AI26,Ринки_25_36!AI26,Ринки_37_48!AI26)))</f>
        <v>17.66</v>
      </c>
      <c r="P24" s="114">
        <f>SUM(Ринки_1_12!AI26,Ринки_13_24!AI26,Ринки_25_36!AI26,Ринки_37_48!AI26)</f>
        <v>2</v>
      </c>
      <c r="Q24" s="116">
        <f>IF(ISERR(POWER(PRODUCT(Ринки_1_12!AF26,Ринки_1_12!AH26,Ринки_13_24!AF26,Ринки_13_24!AH26,Ринки_25_36!AF26,Ринки_25_36!AH26,Ринки_37_48!AF26,Ринки_37_48!AH26),1/SUM(Ринки_1_12!AG26,Ринки_1_12!AI26,Ринки_13_24!AG26,Ринки_13_24!AI26,Ринки_25_36!AG26,Ринки_25_36!AI26,Ринки_37_48!AG26,Ринки_37_48!AI26)))," ",POWER(PRODUCT(Ринки_1_12!AF26,Ринки_1_12!AH26,Ринки_13_24!AF26,Ринки_13_24!AH26,Ринки_25_36!AF26,Ринки_25_36!AH26,Ринки_37_48!AF26,Ринки_37_48!AH26),1/SUM(Ринки_1_12!AG26,Ринки_1_12!AI26,Ринки_13_24!AG26,Ринки_13_24!AI26,Ринки_25_36!AG26,Ринки_25_36!AI26,Ринки_37_48!AG26,Ринки_37_48!AI26)))</f>
        <v>16.88</v>
      </c>
    </row>
    <row r="25" spans="1:17" ht="17.25" customHeight="1">
      <c r="A25" s="5">
        <v>20</v>
      </c>
      <c r="B25" s="61" t="s">
        <v>223</v>
      </c>
      <c r="C25" s="113">
        <f>IF(ISERR(POWER(PRODUCT(Обл_центр!AF27,Ринки_1_12!AF27,Ринки_13_24!AF27,Ринки_25_36!AF27,Ринки_37_48!AF27),1/SUM(Обл_центр!AG27,Ринки_1_12!AG27,Ринки_13_24!AG27,Ринки_25_36!AG27,Ринки_37_48!AG27)))," ",POWER(PRODUCT(Обл_центр!AF27,Ринки_1_12!AF27,Ринки_13_24!AF27,Ринки_25_36!AF27,Ринки_37_48!AF27),1/SUM(Обл_центр!AG27,Ринки_1_12!AG27,Ринки_13_24!AG27,Ринки_25_36!AG27,Ринки_37_48!AG27)))</f>
        <v>17.3</v>
      </c>
      <c r="D25" s="114">
        <f>SUM(Обл_центр!AG27,Ринки_1_12!AG27,Ринки_13_24!AG27,Ринки_25_36!AG27,Ринки_37_48!AG27)</f>
        <v>3</v>
      </c>
      <c r="E25" s="115">
        <f>IF(ISERR(POWER(PRODUCT(Обл_центр!AH27,Ринки_1_12!AH27,Ринки_13_24!AH27,Ринки_25_36!AH27,Ринки_37_48!AH27),1/SUM(Обл_центр!AI27,Ринки_1_12!AI27,Ринки_13_24!AI27,Ринки_25_36!AI27,Ринки_37_48!AI27)))," ",POWER(PRODUCT(Обл_центр!AH27,Ринки_1_12!AH27,Ринки_13_24!AH27,Ринки_25_36!AH27,Ринки_37_48!AH27),1/SUM(Обл_центр!AI27,Ринки_1_12!AI27,Ринки_13_24!AI27,Ринки_25_36!AI27,Ринки_37_48!AI27)))</f>
        <v>19.35</v>
      </c>
      <c r="F25" s="114">
        <f>SUM(Обл_центр!AI27,Ринки_1_12!AI27,Ринки_13_24!AI27,Ринки_25_36!AI27,Ринки_37_48!AI27)</f>
        <v>3</v>
      </c>
      <c r="G25" s="116">
        <f>IF(ISERR(POWER(PRODUCT(Обл_центр!AF27,Обл_центр!AH27,Ринки_1_12!AF27,Ринки_1_12!AH27,Ринки_13_24!AF27,Ринки_13_24!AH27,Ринки_25_36!AF27,Ринки_25_36!AH27,Ринки_37_48!AF27,Ринки_37_48!AH27),1/SUM(Обл_центр!AG27,Обл_центр!AI27,Ринки_1_12!AG27,Ринки_1_12!AI27,Ринки_13_24!AG27,Ринки_13_24!AI27,Ринки_25_36!AG27,Ринки_25_36!AI27,Ринки_37_48!AG27,Ринки_37_48!AI27)))," ",POWER(PRODUCT(Обл_центр!AF27,Обл_центр!AH27,Ринки_1_12!AF27,Ринки_1_12!AH27,Ринки_13_24!AF27,Ринки_13_24!AH27,Ринки_25_36!AF27,Ринки_25_36!AH27,Ринки_37_48!AF27,Ринки_37_48!AH27),1/SUM(Обл_центр!AG27,Обл_центр!AI27,Ринки_1_12!AG27,Ринки_1_12!AI27,Ринки_13_24!AG27,Ринки_13_24!AI27,Ринки_25_36!AG27,Ринки_25_36!AI27,Ринки_37_48!AG27,Ринки_37_48!AI27)))</f>
        <v>18.29</v>
      </c>
      <c r="H25" s="115" t="str">
        <f>IF(ISERR(POWER(Обл_центр!AF27,1/Обл_центр!AG27))," ",POWER(Обл_центр!AF27,1/Обл_центр!AG27))</f>
        <v> </v>
      </c>
      <c r="I25" s="117">
        <f>Обл_центр!AG27</f>
        <v>0</v>
      </c>
      <c r="J25" s="118" t="str">
        <f>IF(ISERR(POWER(Обл_центр!AH27,1/Обл_центр!AI27))," ",POWER(Обл_центр!AH27,1/Обл_центр!AI27))</f>
        <v> </v>
      </c>
      <c r="K25" s="119">
        <f>Обл_центр!AI27</f>
        <v>0</v>
      </c>
      <c r="L25" s="116" t="str">
        <f>IF(ISERR(POWER(PRODUCT(Обл_центр!AF27,Обл_центр!AH27),1/SUM(Обл_центр!AG27,Обл_центр!AI27)))," ",POWER(PRODUCT(Обл_центр!AF27,Обл_центр!AH27),1/SUM(Обл_центр!AG27,Обл_центр!AI27)))</f>
        <v> </v>
      </c>
      <c r="M25" s="115">
        <f>IF(ISERR(POWER(PRODUCT(Ринки_1_12!AF27,Ринки_13_24!AF27,Ринки_25_36!AF27,Ринки_37_48!AF27),1/SUM(Ринки_1_12!AG27,Ринки_13_24!AG27,Ринки_25_36!AG27,Ринки_37_48!AG27)))," ",POWER(PRODUCT(Ринки_1_12!AF27,Ринки_13_24!AF27,Ринки_25_36!AF27,Ринки_37_48!AF27),1/SUM(Ринки_1_12!AG27,Ринки_13_24!AG27,Ринки_25_36!AG27,Ринки_37_48!AG27)))</f>
        <v>17.3</v>
      </c>
      <c r="N25" s="114">
        <f>SUM(Ринки_1_12!AG27,Ринки_13_24!AG27,Ринки_25_36!AG27,Ринки_37_48!AG27)</f>
        <v>3</v>
      </c>
      <c r="O25" s="115">
        <f>IF(ISERR(POWER(PRODUCT(Ринки_1_12!AH27,Ринки_13_24!AH27,Ринки_25_36!AH27,Ринки_37_48!AH27),1/SUM(Ринки_1_12!AI27,Ринки_13_24!AI27,Ринки_25_36!AI27,Ринки_37_48!AI27)))," ",POWER(PRODUCT(Ринки_1_12!AH27,Ринки_13_24!AH27,Ринки_25_36!AH27,Ринки_37_48!AH27),1/SUM(Ринки_1_12!AI27,Ринки_13_24!AI27,Ринки_25_36!AI27,Ринки_37_48!AI27)))</f>
        <v>19.35</v>
      </c>
      <c r="P25" s="114">
        <f>SUM(Ринки_1_12!AI27,Ринки_13_24!AI27,Ринки_25_36!AI27,Ринки_37_48!AI27)</f>
        <v>3</v>
      </c>
      <c r="Q25" s="116">
        <f>IF(ISERR(POWER(PRODUCT(Ринки_1_12!AF27,Ринки_1_12!AH27,Ринки_13_24!AF27,Ринки_13_24!AH27,Ринки_25_36!AF27,Ринки_25_36!AH27,Ринки_37_48!AF27,Ринки_37_48!AH27),1/SUM(Ринки_1_12!AG27,Ринки_1_12!AI27,Ринки_13_24!AG27,Ринки_13_24!AI27,Ринки_25_36!AG27,Ринки_25_36!AI27,Ринки_37_48!AG27,Ринки_37_48!AI27)))," ",POWER(PRODUCT(Ринки_1_12!AF27,Ринки_1_12!AH27,Ринки_13_24!AF27,Ринки_13_24!AH27,Ринки_25_36!AF27,Ринки_25_36!AH27,Ринки_37_48!AF27,Ринки_37_48!AH27),1/SUM(Ринки_1_12!AG27,Ринки_1_12!AI27,Ринки_13_24!AG27,Ринки_13_24!AI27,Ринки_25_36!AG27,Ринки_25_36!AI27,Ринки_37_48!AG27,Ринки_37_48!AI27)))</f>
        <v>18.29</v>
      </c>
    </row>
    <row r="26" spans="1:17" ht="17.25" customHeight="1">
      <c r="A26" s="5">
        <v>21</v>
      </c>
      <c r="B26" s="61" t="s">
        <v>215</v>
      </c>
      <c r="C26" s="113">
        <f>IF(ISERR(POWER(PRODUCT(Обл_центр!AF28,Ринки_1_12!AF28,Ринки_13_24!AF28,Ринки_25_36!AF28,Ринки_37_48!AF28),1/SUM(Обл_центр!AG28,Ринки_1_12!AG28,Ринки_13_24!AG28,Ринки_25_36!AG28,Ринки_37_48!AG28)))," ",POWER(PRODUCT(Обл_центр!AF28,Ринки_1_12!AF28,Ринки_13_24!AF28,Ринки_25_36!AF28,Ринки_37_48!AF28),1/SUM(Обл_центр!AG28,Ринки_1_12!AG28,Ринки_13_24!AG28,Ринки_25_36!AG28,Ринки_37_48!AG28)))</f>
        <v>5.99</v>
      </c>
      <c r="D26" s="114">
        <f>SUM(Обл_центр!AG28,Ринки_1_12!AG28,Ринки_13_24!AG28,Ринки_25_36!AG28,Ринки_37_48!AG28)</f>
        <v>7</v>
      </c>
      <c r="E26" s="115">
        <f>IF(ISERR(POWER(PRODUCT(Обл_центр!AH28,Ринки_1_12!AH28,Ринки_13_24!AH28,Ринки_25_36!AH28,Ринки_37_48!AH28),1/SUM(Обл_центр!AI28,Ринки_1_12!AI28,Ринки_13_24!AI28,Ринки_25_36!AI28,Ринки_37_48!AI28)))," ",POWER(PRODUCT(Обл_центр!AH28,Ринки_1_12!AH28,Ринки_13_24!AH28,Ринки_25_36!AH28,Ринки_37_48!AH28),1/SUM(Обл_центр!AI28,Ринки_1_12!AI28,Ринки_13_24!AI28,Ринки_25_36!AI28,Ринки_37_48!AI28)))</f>
        <v>8.51</v>
      </c>
      <c r="F26" s="114">
        <f>SUM(Обл_центр!AI28,Ринки_1_12!AI28,Ринки_13_24!AI28,Ринки_25_36!AI28,Ринки_37_48!AI28)</f>
        <v>7</v>
      </c>
      <c r="G26" s="116">
        <f>IF(ISERR(POWER(PRODUCT(Обл_центр!AF28,Обл_центр!AH28,Ринки_1_12!AF28,Ринки_1_12!AH28,Ринки_13_24!AF28,Ринки_13_24!AH28,Ринки_25_36!AF28,Ринки_25_36!AH28,Ринки_37_48!AF28,Ринки_37_48!AH28),1/SUM(Обл_центр!AG28,Обл_центр!AI28,Ринки_1_12!AG28,Ринки_1_12!AI28,Ринки_13_24!AG28,Ринки_13_24!AI28,Ринки_25_36!AG28,Ринки_25_36!AI28,Ринки_37_48!AG28,Ринки_37_48!AI28)))," ",POWER(PRODUCT(Обл_центр!AF28,Обл_центр!AH28,Ринки_1_12!AF28,Ринки_1_12!AH28,Ринки_13_24!AF28,Ринки_13_24!AH28,Ринки_25_36!AF28,Ринки_25_36!AH28,Ринки_37_48!AF28,Ринки_37_48!AH28),1/SUM(Обл_центр!AG28,Обл_центр!AI28,Ринки_1_12!AG28,Ринки_1_12!AI28,Ринки_13_24!AG28,Ринки_13_24!AI28,Ринки_25_36!AG28,Ринки_25_36!AI28,Ринки_37_48!AG28,Ринки_37_48!AI28)))</f>
        <v>7.14</v>
      </c>
      <c r="H26" s="115" t="str">
        <f>IF(ISERR(POWER(Обл_центр!AF28,1/Обл_центр!AG28))," ",POWER(Обл_центр!AF28,1/Обл_центр!AG28))</f>
        <v> </v>
      </c>
      <c r="I26" s="117">
        <f>Обл_центр!AG28</f>
        <v>0</v>
      </c>
      <c r="J26" s="118" t="str">
        <f>IF(ISERR(POWER(Обл_центр!AH28,1/Обл_центр!AI28))," ",POWER(Обл_центр!AH28,1/Обл_центр!AI28))</f>
        <v> </v>
      </c>
      <c r="K26" s="119">
        <f>Обл_центр!AI28</f>
        <v>0</v>
      </c>
      <c r="L26" s="116" t="str">
        <f>IF(ISERR(POWER(PRODUCT(Обл_центр!AF28,Обл_центр!AH28),1/SUM(Обл_центр!AG28,Обл_центр!AI28)))," ",POWER(PRODUCT(Обл_центр!AF28,Обл_центр!AH28),1/SUM(Обл_центр!AG28,Обл_центр!AI28)))</f>
        <v> </v>
      </c>
      <c r="M26" s="115">
        <f>IF(ISERR(POWER(PRODUCT(Ринки_1_12!AF28,Ринки_13_24!AF28,Ринки_25_36!AF28,Ринки_37_48!AF28),1/SUM(Ринки_1_12!AG28,Ринки_13_24!AG28,Ринки_25_36!AG28,Ринки_37_48!AG28)))," ",POWER(PRODUCT(Ринки_1_12!AF28,Ринки_13_24!AF28,Ринки_25_36!AF28,Ринки_37_48!AF28),1/SUM(Ринки_1_12!AG28,Ринки_13_24!AG28,Ринки_25_36!AG28,Ринки_37_48!AG28)))</f>
        <v>5.99</v>
      </c>
      <c r="N26" s="114">
        <f>SUM(Ринки_1_12!AG28,Ринки_13_24!AG28,Ринки_25_36!AG28,Ринки_37_48!AG28)</f>
        <v>7</v>
      </c>
      <c r="O26" s="115">
        <f>IF(ISERR(POWER(PRODUCT(Ринки_1_12!AH28,Ринки_13_24!AH28,Ринки_25_36!AH28,Ринки_37_48!AH28),1/SUM(Ринки_1_12!AI28,Ринки_13_24!AI28,Ринки_25_36!AI28,Ринки_37_48!AI28)))," ",POWER(PRODUCT(Ринки_1_12!AH28,Ринки_13_24!AH28,Ринки_25_36!AH28,Ринки_37_48!AH28),1/SUM(Ринки_1_12!AI28,Ринки_13_24!AI28,Ринки_25_36!AI28,Ринки_37_48!AI28)))</f>
        <v>8.51</v>
      </c>
      <c r="P26" s="114">
        <f>SUM(Ринки_1_12!AI28,Ринки_13_24!AI28,Ринки_25_36!AI28,Ринки_37_48!AI28)</f>
        <v>7</v>
      </c>
      <c r="Q26" s="116">
        <f>IF(ISERR(POWER(PRODUCT(Ринки_1_12!AF28,Ринки_1_12!AH28,Ринки_13_24!AF28,Ринки_13_24!AH28,Ринки_25_36!AF28,Ринки_25_36!AH28,Ринки_37_48!AF28,Ринки_37_48!AH28),1/SUM(Ринки_1_12!AG28,Ринки_1_12!AI28,Ринки_13_24!AG28,Ринки_13_24!AI28,Ринки_25_36!AG28,Ринки_25_36!AI28,Ринки_37_48!AG28,Ринки_37_48!AI28)))," ",POWER(PRODUCT(Ринки_1_12!AF28,Ринки_1_12!AH28,Ринки_13_24!AF28,Ринки_13_24!AH28,Ринки_25_36!AF28,Ринки_25_36!AH28,Ринки_37_48!AF28,Ринки_37_48!AH28),1/SUM(Ринки_1_12!AG28,Ринки_1_12!AI28,Ринки_13_24!AG28,Ринки_13_24!AI28,Ринки_25_36!AG28,Ринки_25_36!AI28,Ринки_37_48!AG28,Ринки_37_48!AI28)))</f>
        <v>7.14</v>
      </c>
    </row>
    <row r="27" spans="1:17" ht="17.25" customHeight="1">
      <c r="A27" s="5">
        <v>22</v>
      </c>
      <c r="B27" s="61" t="s">
        <v>23</v>
      </c>
      <c r="C27" s="113">
        <f>IF(ISERR(POWER(PRODUCT(Обл_центр!AF29,Ринки_1_12!AF29,Ринки_13_24!AF29,Ринки_25_36!AF29,Ринки_37_48!AF29),1/SUM(Обл_центр!AG29,Ринки_1_12!AG29,Ринки_13_24!AG29,Ринки_25_36!AG29,Ринки_37_48!AG29)))," ",POWER(PRODUCT(Обл_центр!AF29,Ринки_1_12!AF29,Ринки_13_24!AF29,Ринки_25_36!AF29,Ринки_37_48!AF29),1/SUM(Обл_центр!AG29,Ринки_1_12!AG29,Ринки_13_24!AG29,Ринки_25_36!AG29,Ринки_37_48!AG29)))</f>
        <v>9.35</v>
      </c>
      <c r="D27" s="114">
        <f>SUM(Обл_центр!AG29,Ринки_1_12!AG29,Ринки_13_24!AG29,Ринки_25_36!AG29,Ринки_37_48!AG29)</f>
        <v>12</v>
      </c>
      <c r="E27" s="115">
        <f>IF(ISERR(POWER(PRODUCT(Обл_центр!AH29,Ринки_1_12!AH29,Ринки_13_24!AH29,Ринки_25_36!AH29,Ринки_37_48!AH29),1/SUM(Обл_центр!AI29,Ринки_1_12!AI29,Ринки_13_24!AI29,Ринки_25_36!AI29,Ринки_37_48!AI29)))," ",POWER(PRODUCT(Обл_центр!AH29,Ринки_1_12!AH29,Ринки_13_24!AH29,Ринки_25_36!AH29,Ринки_37_48!AH29),1/SUM(Обл_центр!AI29,Ринки_1_12!AI29,Ринки_13_24!AI29,Ринки_25_36!AI29,Ринки_37_48!AI29)))</f>
        <v>10.5</v>
      </c>
      <c r="F27" s="114">
        <f>SUM(Обл_центр!AI29,Ринки_1_12!AI29,Ринки_13_24!AI29,Ринки_25_36!AI29,Ринки_37_48!AI29)</f>
        <v>12</v>
      </c>
      <c r="G27" s="116">
        <f>IF(ISERR(POWER(PRODUCT(Обл_центр!AF29,Обл_центр!AH29,Ринки_1_12!AF29,Ринки_1_12!AH29,Ринки_13_24!AF29,Ринки_13_24!AH29,Ринки_25_36!AF29,Ринки_25_36!AH29,Ринки_37_48!AF29,Ринки_37_48!AH29),1/SUM(Обл_центр!AG29,Обл_центр!AI29,Ринки_1_12!AG29,Ринки_1_12!AI29,Ринки_13_24!AG29,Ринки_13_24!AI29,Ринки_25_36!AG29,Ринки_25_36!AI29,Ринки_37_48!AG29,Ринки_37_48!AI29)))," ",POWER(PRODUCT(Обл_центр!AF29,Обл_центр!AH29,Ринки_1_12!AF29,Ринки_1_12!AH29,Ринки_13_24!AF29,Ринки_13_24!AH29,Ринки_25_36!AF29,Ринки_25_36!AH29,Ринки_37_48!AF29,Ринки_37_48!AH29),1/SUM(Обл_центр!AG29,Обл_центр!AI29,Ринки_1_12!AG29,Ринки_1_12!AI29,Ринки_13_24!AG29,Ринки_13_24!AI29,Ринки_25_36!AG29,Ринки_25_36!AI29,Ринки_37_48!AG29,Ринки_37_48!AI29)))</f>
        <v>9.91</v>
      </c>
      <c r="H27" s="115" t="str">
        <f>IF(ISERR(POWER(Обл_центр!AF29,1/Обл_центр!AG29))," ",POWER(Обл_центр!AF29,1/Обл_центр!AG29))</f>
        <v> </v>
      </c>
      <c r="I27" s="117">
        <f>Обл_центр!AG29</f>
        <v>0</v>
      </c>
      <c r="J27" s="118" t="str">
        <f>IF(ISERR(POWER(Обл_центр!AH29,1/Обл_центр!AI29))," ",POWER(Обл_центр!AH29,1/Обл_центр!AI29))</f>
        <v> </v>
      </c>
      <c r="K27" s="119">
        <f>Обл_центр!AI29</f>
        <v>0</v>
      </c>
      <c r="L27" s="116" t="str">
        <f>IF(ISERR(POWER(PRODUCT(Обл_центр!AF29,Обл_центр!AH29),1/SUM(Обл_центр!AG29,Обл_центр!AI29)))," ",POWER(PRODUCT(Обл_центр!AF29,Обл_центр!AH29),1/SUM(Обл_центр!AG29,Обл_центр!AI29)))</f>
        <v> </v>
      </c>
      <c r="M27" s="115">
        <f>IF(ISERR(POWER(PRODUCT(Ринки_1_12!AF29,Ринки_13_24!AF29,Ринки_25_36!AF29,Ринки_37_48!AF29),1/SUM(Ринки_1_12!AG29,Ринки_13_24!AG29,Ринки_25_36!AG29,Ринки_37_48!AG29)))," ",POWER(PRODUCT(Ринки_1_12!AF29,Ринки_13_24!AF29,Ринки_25_36!AF29,Ринки_37_48!AF29),1/SUM(Ринки_1_12!AG29,Ринки_13_24!AG29,Ринки_25_36!AG29,Ринки_37_48!AG29)))</f>
        <v>9.35</v>
      </c>
      <c r="N27" s="114">
        <f>SUM(Ринки_1_12!AG29,Ринки_13_24!AG29,Ринки_25_36!AG29,Ринки_37_48!AG29)</f>
        <v>12</v>
      </c>
      <c r="O27" s="115">
        <f>IF(ISERR(POWER(PRODUCT(Ринки_1_12!AH29,Ринки_13_24!AH29,Ринки_25_36!AH29,Ринки_37_48!AH29),1/SUM(Ринки_1_12!AI29,Ринки_13_24!AI29,Ринки_25_36!AI29,Ринки_37_48!AI29)))," ",POWER(PRODUCT(Ринки_1_12!AH29,Ринки_13_24!AH29,Ринки_25_36!AH29,Ринки_37_48!AH29),1/SUM(Ринки_1_12!AI29,Ринки_13_24!AI29,Ринки_25_36!AI29,Ринки_37_48!AI29)))</f>
        <v>10.5</v>
      </c>
      <c r="P27" s="114">
        <f>SUM(Ринки_1_12!AI29,Ринки_13_24!AI29,Ринки_25_36!AI29,Ринки_37_48!AI29)</f>
        <v>12</v>
      </c>
      <c r="Q27" s="116">
        <f>IF(ISERR(POWER(PRODUCT(Ринки_1_12!AF29,Ринки_1_12!AH29,Ринки_13_24!AF29,Ринки_13_24!AH29,Ринки_25_36!AF29,Ринки_25_36!AH29,Ринки_37_48!AF29,Ринки_37_48!AH29),1/SUM(Ринки_1_12!AG29,Ринки_1_12!AI29,Ринки_13_24!AG29,Ринки_13_24!AI29,Ринки_25_36!AG29,Ринки_25_36!AI29,Ринки_37_48!AG29,Ринки_37_48!AI29)))," ",POWER(PRODUCT(Ринки_1_12!AF29,Ринки_1_12!AH29,Ринки_13_24!AF29,Ринки_13_24!AH29,Ринки_25_36!AF29,Ринки_25_36!AH29,Ринки_37_48!AF29,Ринки_37_48!AH29),1/SUM(Ринки_1_12!AG29,Ринки_1_12!AI29,Ринки_13_24!AG29,Ринки_13_24!AI29,Ринки_25_36!AG29,Ринки_25_36!AI29,Ринки_37_48!AG29,Ринки_37_48!AI29)))</f>
        <v>9.91</v>
      </c>
    </row>
    <row r="28" spans="1:17" ht="17.25" customHeight="1">
      <c r="A28" s="5">
        <v>23</v>
      </c>
      <c r="B28" s="61" t="s">
        <v>3</v>
      </c>
      <c r="C28" s="113" t="str">
        <f>IF(ISERR(POWER(PRODUCT(Обл_центр!AF30,Ринки_1_12!AF30,Ринки_13_24!AF30,Ринки_25_36!AF30,Ринки_37_48!AF30),1/SUM(Обл_центр!AG30,Ринки_1_12!AG30,Ринки_13_24!AG30,Ринки_25_36!AG30,Ринки_37_48!AG30)))," ",POWER(PRODUCT(Обл_центр!AF30,Ринки_1_12!AF30,Ринки_13_24!AF30,Ринки_25_36!AF30,Ринки_37_48!AF30),1/SUM(Обл_центр!AG30,Ринки_1_12!AG30,Ринки_13_24!AG30,Ринки_25_36!AG30,Ринки_37_48!AG30)))</f>
        <v> </v>
      </c>
      <c r="D28" s="114">
        <f>SUM(Обл_центр!AG30,Ринки_1_12!AG30,Ринки_13_24!AG30,Ринки_25_36!AG30,Ринки_37_48!AG30)</f>
        <v>0</v>
      </c>
      <c r="E28" s="115" t="str">
        <f>IF(ISERR(POWER(PRODUCT(Обл_центр!AH30,Ринки_1_12!AH30,Ринки_13_24!AH30,Ринки_25_36!AH30,Ринки_37_48!AH30),1/SUM(Обл_центр!AI30,Ринки_1_12!AI30,Ринки_13_24!AI30,Ринки_25_36!AI30,Ринки_37_48!AI30)))," ",POWER(PRODUCT(Обл_центр!AH30,Ринки_1_12!AH30,Ринки_13_24!AH30,Ринки_25_36!AH30,Ринки_37_48!AH30),1/SUM(Обл_центр!AI30,Ринки_1_12!AI30,Ринки_13_24!AI30,Ринки_25_36!AI30,Ринки_37_48!AI30)))</f>
        <v> </v>
      </c>
      <c r="F28" s="114">
        <f>SUM(Обл_центр!AI30,Ринки_1_12!AI30,Ринки_13_24!AI30,Ринки_25_36!AI30,Ринки_37_48!AI30)</f>
        <v>0</v>
      </c>
      <c r="G28" s="116" t="str">
        <f>IF(ISERR(POWER(PRODUCT(Обл_центр!AF30,Обл_центр!AH30,Ринки_1_12!AF30,Ринки_1_12!AH30,Ринки_13_24!AF30,Ринки_13_24!AH30,Ринки_25_36!AF30,Ринки_25_36!AH30,Ринки_37_48!AF30,Ринки_37_48!AH30),1/SUM(Обл_центр!AG30,Обл_центр!AI30,Ринки_1_12!AG30,Ринки_1_12!AI30,Ринки_13_24!AG30,Ринки_13_24!AI30,Ринки_25_36!AG30,Ринки_25_36!AI30,Ринки_37_48!AG30,Ринки_37_48!AI30)))," ",POWER(PRODUCT(Обл_центр!AF30,Обл_центр!AH30,Ринки_1_12!AF30,Ринки_1_12!AH30,Ринки_13_24!AF30,Ринки_13_24!AH30,Ринки_25_36!AF30,Ринки_25_36!AH30,Ринки_37_48!AF30,Ринки_37_48!AH30),1/SUM(Обл_центр!AG30,Обл_центр!AI30,Ринки_1_12!AG30,Ринки_1_12!AI30,Ринки_13_24!AG30,Ринки_13_24!AI30,Ринки_25_36!AG30,Ринки_25_36!AI30,Ринки_37_48!AG30,Ринки_37_48!AI30)))</f>
        <v> </v>
      </c>
      <c r="H28" s="115" t="str">
        <f>IF(ISERR(POWER(Обл_центр!AF30,1/Обл_центр!AG30))," ",POWER(Обл_центр!AF30,1/Обл_центр!AG30))</f>
        <v> </v>
      </c>
      <c r="I28" s="117">
        <f>Обл_центр!AG30</f>
        <v>0</v>
      </c>
      <c r="J28" s="118" t="str">
        <f>IF(ISERR(POWER(Обл_центр!AH30,1/Обл_центр!AI30))," ",POWER(Обл_центр!AH30,1/Обл_центр!AI30))</f>
        <v> </v>
      </c>
      <c r="K28" s="119">
        <f>Обл_центр!AI30</f>
        <v>0</v>
      </c>
      <c r="L28" s="116" t="str">
        <f>IF(ISERR(POWER(PRODUCT(Обл_центр!AF30,Обл_центр!AH30),1/SUM(Обл_центр!AG30,Обл_центр!AI30)))," ",POWER(PRODUCT(Обл_центр!AF30,Обл_центр!AH30),1/SUM(Обл_центр!AG30,Обл_центр!AI30)))</f>
        <v> </v>
      </c>
      <c r="M28" s="115" t="str">
        <f>IF(ISERR(POWER(PRODUCT(Ринки_1_12!AF30,Ринки_13_24!AF30,Ринки_25_36!AF30,Ринки_37_48!AF30),1/SUM(Ринки_1_12!AG30,Ринки_13_24!AG30,Ринки_25_36!AG30,Ринки_37_48!AG30)))," ",POWER(PRODUCT(Ринки_1_12!AF30,Ринки_13_24!AF30,Ринки_25_36!AF30,Ринки_37_48!AF30),1/SUM(Ринки_1_12!AG30,Ринки_13_24!AG30,Ринки_25_36!AG30,Ринки_37_48!AG30)))</f>
        <v> </v>
      </c>
      <c r="N28" s="114">
        <f>SUM(Ринки_1_12!AG30,Ринки_13_24!AG30,Ринки_25_36!AG30,Ринки_37_48!AG30)</f>
        <v>0</v>
      </c>
      <c r="O28" s="115" t="str">
        <f>IF(ISERR(POWER(PRODUCT(Ринки_1_12!AH30,Ринки_13_24!AH30,Ринки_25_36!AH30,Ринки_37_48!AH30),1/SUM(Ринки_1_12!AI30,Ринки_13_24!AI30,Ринки_25_36!AI30,Ринки_37_48!AI30)))," ",POWER(PRODUCT(Ринки_1_12!AH30,Ринки_13_24!AH30,Ринки_25_36!AH30,Ринки_37_48!AH30),1/SUM(Ринки_1_12!AI30,Ринки_13_24!AI30,Ринки_25_36!AI30,Ринки_37_48!AI30)))</f>
        <v> </v>
      </c>
      <c r="P28" s="114">
        <f>SUM(Ринки_1_12!AI30,Ринки_13_24!AI30,Ринки_25_36!AI30,Ринки_37_48!AI30)</f>
        <v>0</v>
      </c>
      <c r="Q28" s="116" t="str">
        <f>IF(ISERR(POWER(PRODUCT(Ринки_1_12!AF30,Ринки_1_12!AH30,Ринки_13_24!AF30,Ринки_13_24!AH30,Ринки_25_36!AF30,Ринки_25_36!AH30,Ринки_37_48!AF30,Ринки_37_48!AH30),1/SUM(Ринки_1_12!AG30,Ринки_1_12!AI30,Ринки_13_24!AG30,Ринки_13_24!AI30,Ринки_25_36!AG30,Ринки_25_36!AI30,Ринки_37_48!AG30,Ринки_37_48!AI30)))," ",POWER(PRODUCT(Ринки_1_12!AF30,Ринки_1_12!AH30,Ринки_13_24!AF30,Ринки_13_24!AH30,Ринки_25_36!AF30,Ринки_25_36!AH30,Ринки_37_48!AF30,Ринки_37_48!AH30),1/SUM(Ринки_1_12!AG30,Ринки_1_12!AI30,Ринки_13_24!AG30,Ринки_13_24!AI30,Ринки_25_36!AG30,Ринки_25_36!AI30,Ринки_37_48!AG30,Ринки_37_48!AI30)))</f>
        <v> </v>
      </c>
    </row>
    <row r="29" spans="1:17" ht="17.25" customHeight="1">
      <c r="A29" s="5">
        <v>24</v>
      </c>
      <c r="B29" s="61" t="s">
        <v>4</v>
      </c>
      <c r="C29" s="113">
        <f>IF(ISERR(POWER(PRODUCT(Обл_центр!AF31,Ринки_1_12!AF31,Ринки_13_24!AF31,Ринки_25_36!AF31,Ринки_37_48!AF31),1/SUM(Обл_центр!AG31,Ринки_1_12!AG31,Ринки_13_24!AG31,Ринки_25_36!AG31,Ринки_37_48!AG31)))," ",POWER(PRODUCT(Обл_центр!AF31,Ринки_1_12!AF31,Ринки_13_24!AF31,Ринки_25_36!AF31,Ринки_37_48!AF31),1/SUM(Обл_центр!AG31,Ринки_1_12!AG31,Ринки_13_24!AG31,Ринки_25_36!AG31,Ринки_37_48!AG31)))</f>
        <v>23.03</v>
      </c>
      <c r="D29" s="114">
        <f>SUM(Обл_центр!AG31,Ринки_1_12!AG31,Ринки_13_24!AG31,Ринки_25_36!AG31,Ринки_37_48!AG31)</f>
        <v>12</v>
      </c>
      <c r="E29" s="115">
        <f>IF(ISERR(POWER(PRODUCT(Обл_центр!AH31,Ринки_1_12!AH31,Ринки_13_24!AH31,Ринки_25_36!AH31,Ринки_37_48!AH31),1/SUM(Обл_центр!AI31,Ринки_1_12!AI31,Ринки_13_24!AI31,Ринки_25_36!AI31,Ринки_37_48!AI31)))," ",POWER(PRODUCT(Обл_центр!AH31,Ринки_1_12!AH31,Ринки_13_24!AH31,Ринки_25_36!AH31,Ринки_37_48!AH31),1/SUM(Обл_центр!AI31,Ринки_1_12!AI31,Ринки_13_24!AI31,Ринки_25_36!AI31,Ринки_37_48!AI31)))</f>
        <v>27.46</v>
      </c>
      <c r="F29" s="114">
        <f>SUM(Обл_центр!AI31,Ринки_1_12!AI31,Ринки_13_24!AI31,Ринки_25_36!AI31,Ринки_37_48!AI31)</f>
        <v>12</v>
      </c>
      <c r="G29" s="116">
        <f>IF(ISERR(POWER(PRODUCT(Обл_центр!AF31,Обл_центр!AH31,Ринки_1_12!AF31,Ринки_1_12!AH31,Ринки_13_24!AF31,Ринки_13_24!AH31,Ринки_25_36!AF31,Ринки_25_36!AH31,Ринки_37_48!AF31,Ринки_37_48!AH31),1/SUM(Обл_центр!AG31,Обл_центр!AI31,Ринки_1_12!AG31,Ринки_1_12!AI31,Ринки_13_24!AG31,Ринки_13_24!AI31,Ринки_25_36!AG31,Ринки_25_36!AI31,Ринки_37_48!AG31,Ринки_37_48!AI31)))," ",POWER(PRODUCT(Обл_центр!AF31,Обл_центр!AH31,Ринки_1_12!AF31,Ринки_1_12!AH31,Ринки_13_24!AF31,Ринки_13_24!AH31,Ринки_25_36!AF31,Ринки_25_36!AH31,Ринки_37_48!AF31,Ринки_37_48!AH31),1/SUM(Обл_центр!AG31,Обл_центр!AI31,Ринки_1_12!AG31,Ринки_1_12!AI31,Ринки_13_24!AG31,Ринки_13_24!AI31,Ринки_25_36!AG31,Ринки_25_36!AI31,Ринки_37_48!AG31,Ринки_37_48!AI31)))</f>
        <v>25.15</v>
      </c>
      <c r="H29" s="115" t="str">
        <f>IF(ISERR(POWER(Обл_центр!AF31,1/Обл_центр!AG31))," ",POWER(Обл_центр!AF31,1/Обл_центр!AG31))</f>
        <v> </v>
      </c>
      <c r="I29" s="117">
        <f>Обл_центр!AG31</f>
        <v>0</v>
      </c>
      <c r="J29" s="118" t="str">
        <f>IF(ISERR(POWER(Обл_центр!AH31,1/Обл_центр!AI31))," ",POWER(Обл_центр!AH31,1/Обл_центр!AI31))</f>
        <v> </v>
      </c>
      <c r="K29" s="119">
        <f>Обл_центр!AI31</f>
        <v>0</v>
      </c>
      <c r="L29" s="116" t="str">
        <f>IF(ISERR(POWER(PRODUCT(Обл_центр!AF31,Обл_центр!AH31),1/SUM(Обл_центр!AG31,Обл_центр!AI31)))," ",POWER(PRODUCT(Обл_центр!AF31,Обл_центр!AH31),1/SUM(Обл_центр!AG31,Обл_центр!AI31)))</f>
        <v> </v>
      </c>
      <c r="M29" s="115">
        <f>IF(ISERR(POWER(PRODUCT(Ринки_1_12!AF31,Ринки_13_24!AF31,Ринки_25_36!AF31,Ринки_37_48!AF31),1/SUM(Ринки_1_12!AG31,Ринки_13_24!AG31,Ринки_25_36!AG31,Ринки_37_48!AG31)))," ",POWER(PRODUCT(Ринки_1_12!AF31,Ринки_13_24!AF31,Ринки_25_36!AF31,Ринки_37_48!AF31),1/SUM(Ринки_1_12!AG31,Ринки_13_24!AG31,Ринки_25_36!AG31,Ринки_37_48!AG31)))</f>
        <v>23.03</v>
      </c>
      <c r="N29" s="114">
        <f>SUM(Ринки_1_12!AG31,Ринки_13_24!AG31,Ринки_25_36!AG31,Ринки_37_48!AG31)</f>
        <v>12</v>
      </c>
      <c r="O29" s="115">
        <f>IF(ISERR(POWER(PRODUCT(Ринки_1_12!AH31,Ринки_13_24!AH31,Ринки_25_36!AH31,Ринки_37_48!AH31),1/SUM(Ринки_1_12!AI31,Ринки_13_24!AI31,Ринки_25_36!AI31,Ринки_37_48!AI31)))," ",POWER(PRODUCT(Ринки_1_12!AH31,Ринки_13_24!AH31,Ринки_25_36!AH31,Ринки_37_48!AH31),1/SUM(Ринки_1_12!AI31,Ринки_13_24!AI31,Ринки_25_36!AI31,Ринки_37_48!AI31)))</f>
        <v>27.46</v>
      </c>
      <c r="P29" s="114">
        <f>SUM(Ринки_1_12!AI31,Ринки_13_24!AI31,Ринки_25_36!AI31,Ринки_37_48!AI31)</f>
        <v>12</v>
      </c>
      <c r="Q29" s="116">
        <f>IF(ISERR(POWER(PRODUCT(Ринки_1_12!AF31,Ринки_1_12!AH31,Ринки_13_24!AF31,Ринки_13_24!AH31,Ринки_25_36!AF31,Ринки_25_36!AH31,Ринки_37_48!AF31,Ринки_37_48!AH31),1/SUM(Ринки_1_12!AG31,Ринки_1_12!AI31,Ринки_13_24!AG31,Ринки_13_24!AI31,Ринки_25_36!AG31,Ринки_25_36!AI31,Ринки_37_48!AG31,Ринки_37_48!AI31)))," ",POWER(PRODUCT(Ринки_1_12!AF31,Ринки_1_12!AH31,Ринки_13_24!AF31,Ринки_13_24!AH31,Ринки_25_36!AF31,Ринки_25_36!AH31,Ринки_37_48!AF31,Ринки_37_48!AH31),1/SUM(Ринки_1_12!AG31,Ринки_1_12!AI31,Ринки_13_24!AG31,Ринки_13_24!AI31,Ринки_25_36!AG31,Ринки_25_36!AI31,Ринки_37_48!AG31,Ринки_37_48!AI31)))</f>
        <v>25.15</v>
      </c>
    </row>
    <row r="30" spans="1:17" ht="17.25" customHeight="1">
      <c r="A30" s="5">
        <v>25</v>
      </c>
      <c r="B30" s="61" t="s">
        <v>5</v>
      </c>
      <c r="C30" s="113" t="str">
        <f>IF(ISERR(POWER(PRODUCT(Обл_центр!AF32,Ринки_1_12!AF32,Ринки_13_24!AF32,Ринки_25_36!AF32,Ринки_37_48!AF32),1/SUM(Обл_центр!AG32,Ринки_1_12!AG32,Ринки_13_24!AG32,Ринки_25_36!AG32,Ринки_37_48!AG32)))," ",POWER(PRODUCT(Обл_центр!AF32,Ринки_1_12!AF32,Ринки_13_24!AF32,Ринки_25_36!AF32,Ринки_37_48!AF32),1/SUM(Обл_центр!AG32,Ринки_1_12!AG32,Ринки_13_24!AG32,Ринки_25_36!AG32,Ринки_37_48!AG32)))</f>
        <v> </v>
      </c>
      <c r="D30" s="114">
        <f>SUM(Обл_центр!AG32,Ринки_1_12!AG32,Ринки_13_24!AG32,Ринки_25_36!AG32,Ринки_37_48!AG32)</f>
        <v>0</v>
      </c>
      <c r="E30" s="115" t="str">
        <f>IF(ISERR(POWER(PRODUCT(Обл_центр!AH32,Ринки_1_12!AH32,Ринки_13_24!AH32,Ринки_25_36!AH32,Ринки_37_48!AH32),1/SUM(Обл_центр!AI32,Ринки_1_12!AI32,Ринки_13_24!AI32,Ринки_25_36!AI32,Ринки_37_48!AI32)))," ",POWER(PRODUCT(Обл_центр!AH32,Ринки_1_12!AH32,Ринки_13_24!AH32,Ринки_25_36!AH32,Ринки_37_48!AH32),1/SUM(Обл_центр!AI32,Ринки_1_12!AI32,Ринки_13_24!AI32,Ринки_25_36!AI32,Ринки_37_48!AI32)))</f>
        <v> </v>
      </c>
      <c r="F30" s="114">
        <f>SUM(Обл_центр!AI32,Ринки_1_12!AI32,Ринки_13_24!AI32,Ринки_25_36!AI32,Ринки_37_48!AI32)</f>
        <v>0</v>
      </c>
      <c r="G30" s="116" t="str">
        <f>IF(ISERR(POWER(PRODUCT(Обл_центр!AF32,Обл_центр!AH32,Ринки_1_12!AF32,Ринки_1_12!AH32,Ринки_13_24!AF32,Ринки_13_24!AH32,Ринки_25_36!AF32,Ринки_25_36!AH32,Ринки_37_48!AF32,Ринки_37_48!AH32),1/SUM(Обл_центр!AG32,Обл_центр!AI32,Ринки_1_12!AG32,Ринки_1_12!AI32,Ринки_13_24!AG32,Ринки_13_24!AI32,Ринки_25_36!AG32,Ринки_25_36!AI32,Ринки_37_48!AG32,Ринки_37_48!AI32)))," ",POWER(PRODUCT(Обл_центр!AF32,Обл_центр!AH32,Ринки_1_12!AF32,Ринки_1_12!AH32,Ринки_13_24!AF32,Ринки_13_24!AH32,Ринки_25_36!AF32,Ринки_25_36!AH32,Ринки_37_48!AF32,Ринки_37_48!AH32),1/SUM(Обл_центр!AG32,Обл_центр!AI32,Ринки_1_12!AG32,Ринки_1_12!AI32,Ринки_13_24!AG32,Ринки_13_24!AI32,Ринки_25_36!AG32,Ринки_25_36!AI32,Ринки_37_48!AG32,Ринки_37_48!AI32)))</f>
        <v> </v>
      </c>
      <c r="H30" s="115" t="str">
        <f>IF(ISERR(POWER(Обл_центр!AF32,1/Обл_центр!AG32))," ",POWER(Обл_центр!AF32,1/Обл_центр!AG32))</f>
        <v> </v>
      </c>
      <c r="I30" s="117">
        <f>Обл_центр!AG32</f>
        <v>0</v>
      </c>
      <c r="J30" s="118" t="str">
        <f>IF(ISERR(POWER(Обл_центр!AH32,1/Обл_центр!AI32))," ",POWER(Обл_центр!AH32,1/Обл_центр!AI32))</f>
        <v> </v>
      </c>
      <c r="K30" s="119">
        <f>Обл_центр!AI32</f>
        <v>0</v>
      </c>
      <c r="L30" s="116" t="str">
        <f>IF(ISERR(POWER(PRODUCT(Обл_центр!AF32,Обл_центр!AH32),1/SUM(Обл_центр!AG32,Обл_центр!AI32)))," ",POWER(PRODUCT(Обл_центр!AF32,Обл_центр!AH32),1/SUM(Обл_центр!AG32,Обл_центр!AI32)))</f>
        <v> </v>
      </c>
      <c r="M30" s="115" t="str">
        <f>IF(ISERR(POWER(PRODUCT(Ринки_1_12!AF32,Ринки_13_24!AF32,Ринки_25_36!AF32,Ринки_37_48!AF32),1/SUM(Ринки_1_12!AG32,Ринки_13_24!AG32,Ринки_25_36!AG32,Ринки_37_48!AG32)))," ",POWER(PRODUCT(Ринки_1_12!AF32,Ринки_13_24!AF32,Ринки_25_36!AF32,Ринки_37_48!AF32),1/SUM(Ринки_1_12!AG32,Ринки_13_24!AG32,Ринки_25_36!AG32,Ринки_37_48!AG32)))</f>
        <v> </v>
      </c>
      <c r="N30" s="114">
        <f>SUM(Ринки_1_12!AG32,Ринки_13_24!AG32,Ринки_25_36!AG32,Ринки_37_48!AG32)</f>
        <v>0</v>
      </c>
      <c r="O30" s="115" t="str">
        <f>IF(ISERR(POWER(PRODUCT(Ринки_1_12!AH32,Ринки_13_24!AH32,Ринки_25_36!AH32,Ринки_37_48!AH32),1/SUM(Ринки_1_12!AI32,Ринки_13_24!AI32,Ринки_25_36!AI32,Ринки_37_48!AI32)))," ",POWER(PRODUCT(Ринки_1_12!AH32,Ринки_13_24!AH32,Ринки_25_36!AH32,Ринки_37_48!AH32),1/SUM(Ринки_1_12!AI32,Ринки_13_24!AI32,Ринки_25_36!AI32,Ринки_37_48!AI32)))</f>
        <v> </v>
      </c>
      <c r="P30" s="114">
        <f>SUM(Ринки_1_12!AI32,Ринки_13_24!AI32,Ринки_25_36!AI32,Ринки_37_48!AI32)</f>
        <v>0</v>
      </c>
      <c r="Q30" s="116" t="str">
        <f>IF(ISERR(POWER(PRODUCT(Ринки_1_12!AF32,Ринки_1_12!AH32,Ринки_13_24!AF32,Ринки_13_24!AH32,Ринки_25_36!AF32,Ринки_25_36!AH32,Ринки_37_48!AF32,Ринки_37_48!AH32),1/SUM(Ринки_1_12!AG32,Ринки_1_12!AI32,Ринки_13_24!AG32,Ринки_13_24!AI32,Ринки_25_36!AG32,Ринки_25_36!AI32,Ринки_37_48!AG32,Ринки_37_48!AI32)))," ",POWER(PRODUCT(Ринки_1_12!AF32,Ринки_1_12!AH32,Ринки_13_24!AF32,Ринки_13_24!AH32,Ринки_25_36!AF32,Ринки_25_36!AH32,Ринки_37_48!AF32,Ринки_37_48!AH32),1/SUM(Ринки_1_12!AG32,Ринки_1_12!AI32,Ринки_13_24!AG32,Ринки_13_24!AI32,Ринки_25_36!AG32,Ринки_25_36!AI32,Ринки_37_48!AG32,Ринки_37_48!AI32)))</f>
        <v> </v>
      </c>
    </row>
    <row r="31" spans="1:17" ht="17.25" customHeight="1">
      <c r="A31" s="5">
        <v>26</v>
      </c>
      <c r="B31" s="61" t="s">
        <v>6</v>
      </c>
      <c r="C31" s="113">
        <f>IF(ISERR(POWER(PRODUCT(Обл_центр!AF33,Ринки_1_12!AF33,Ринки_13_24!AF33,Ринки_25_36!AF33,Ринки_37_48!AF33),1/SUM(Обл_центр!AG33,Ринки_1_12!AG33,Ринки_13_24!AG33,Ринки_25_36!AG33,Ринки_37_48!AG33)))," ",POWER(PRODUCT(Обл_центр!AF33,Ринки_1_12!AF33,Ринки_13_24!AF33,Ринки_25_36!AF33,Ринки_37_48!AF33),1/SUM(Обл_центр!AG33,Ринки_1_12!AG33,Ринки_13_24!AG33,Ринки_25_36!AG33,Ринки_37_48!AG33)))</f>
        <v>8.62</v>
      </c>
      <c r="D31" s="114">
        <f>SUM(Обл_центр!AG33,Ринки_1_12!AG33,Ринки_13_24!AG33,Ринки_25_36!AG33,Ринки_37_48!AG33)</f>
        <v>12</v>
      </c>
      <c r="E31" s="115">
        <f>IF(ISERR(POWER(PRODUCT(Обл_центр!AH33,Ринки_1_12!AH33,Ринки_13_24!AH33,Ринки_25_36!AH33,Ринки_37_48!AH33),1/SUM(Обл_центр!AI33,Ринки_1_12!AI33,Ринки_13_24!AI33,Ринки_25_36!AI33,Ринки_37_48!AI33)))," ",POWER(PRODUCT(Обл_центр!AH33,Ринки_1_12!AH33,Ринки_13_24!AH33,Ринки_25_36!AH33,Ринки_37_48!AH33),1/SUM(Обл_центр!AI33,Ринки_1_12!AI33,Ринки_13_24!AI33,Ринки_25_36!AI33,Ринки_37_48!AI33)))</f>
        <v>10.04</v>
      </c>
      <c r="F31" s="114">
        <f>SUM(Обл_центр!AI33,Ринки_1_12!AI33,Ринки_13_24!AI33,Ринки_25_36!AI33,Ринки_37_48!AI33)</f>
        <v>12</v>
      </c>
      <c r="G31" s="116">
        <f>IF(ISERR(POWER(PRODUCT(Обл_центр!AF33,Обл_центр!AH33,Ринки_1_12!AF33,Ринки_1_12!AH33,Ринки_13_24!AF33,Ринки_13_24!AH33,Ринки_25_36!AF33,Ринки_25_36!AH33,Ринки_37_48!AF33,Ринки_37_48!AH33),1/SUM(Обл_центр!AG33,Обл_центр!AI33,Ринки_1_12!AG33,Ринки_1_12!AI33,Ринки_13_24!AG33,Ринки_13_24!AI33,Ринки_25_36!AG33,Ринки_25_36!AI33,Ринки_37_48!AG33,Ринки_37_48!AI33)))," ",POWER(PRODUCT(Обл_центр!AF33,Обл_центр!AH33,Ринки_1_12!AF33,Ринки_1_12!AH33,Ринки_13_24!AF33,Ринки_13_24!AH33,Ринки_25_36!AF33,Ринки_25_36!AH33,Ринки_37_48!AF33,Ринки_37_48!AH33),1/SUM(Обл_центр!AG33,Обл_центр!AI33,Ринки_1_12!AG33,Ринки_1_12!AI33,Ринки_13_24!AG33,Ринки_13_24!AI33,Ринки_25_36!AG33,Ринки_25_36!AI33,Ринки_37_48!AG33,Ринки_37_48!AI33)))</f>
        <v>9.3</v>
      </c>
      <c r="H31" s="115" t="str">
        <f>IF(ISERR(POWER(Обл_центр!AF33,1/Обл_центр!AG33))," ",POWER(Обл_центр!AF33,1/Обл_центр!AG33))</f>
        <v> </v>
      </c>
      <c r="I31" s="117">
        <f>Обл_центр!AG33</f>
        <v>0</v>
      </c>
      <c r="J31" s="118" t="str">
        <f>IF(ISERR(POWER(Обл_центр!AH33,1/Обл_центр!AI33))," ",POWER(Обл_центр!AH33,1/Обл_центр!AI33))</f>
        <v> </v>
      </c>
      <c r="K31" s="119">
        <f>Обл_центр!AI33</f>
        <v>0</v>
      </c>
      <c r="L31" s="116" t="str">
        <f>IF(ISERR(POWER(PRODUCT(Обл_центр!AF33,Обл_центр!AH33),1/SUM(Обл_центр!AG33,Обл_центр!AI33)))," ",POWER(PRODUCT(Обл_центр!AF33,Обл_центр!AH33),1/SUM(Обл_центр!AG33,Обл_центр!AI33)))</f>
        <v> </v>
      </c>
      <c r="M31" s="115">
        <f>IF(ISERR(POWER(PRODUCT(Ринки_1_12!AF33,Ринки_13_24!AF33,Ринки_25_36!AF33,Ринки_37_48!AF33),1/SUM(Ринки_1_12!AG33,Ринки_13_24!AG33,Ринки_25_36!AG33,Ринки_37_48!AG33)))," ",POWER(PRODUCT(Ринки_1_12!AF33,Ринки_13_24!AF33,Ринки_25_36!AF33,Ринки_37_48!AF33),1/SUM(Ринки_1_12!AG33,Ринки_13_24!AG33,Ринки_25_36!AG33,Ринки_37_48!AG33)))</f>
        <v>8.62</v>
      </c>
      <c r="N31" s="114">
        <f>SUM(Ринки_1_12!AG33,Ринки_13_24!AG33,Ринки_25_36!AG33,Ринки_37_48!AG33)</f>
        <v>12</v>
      </c>
      <c r="O31" s="115">
        <f>IF(ISERR(POWER(PRODUCT(Ринки_1_12!AH33,Ринки_13_24!AH33,Ринки_25_36!AH33,Ринки_37_48!AH33),1/SUM(Ринки_1_12!AI33,Ринки_13_24!AI33,Ринки_25_36!AI33,Ринки_37_48!AI33)))," ",POWER(PRODUCT(Ринки_1_12!AH33,Ринки_13_24!AH33,Ринки_25_36!AH33,Ринки_37_48!AH33),1/SUM(Ринки_1_12!AI33,Ринки_13_24!AI33,Ринки_25_36!AI33,Ринки_37_48!AI33)))</f>
        <v>10.04</v>
      </c>
      <c r="P31" s="114">
        <f>SUM(Ринки_1_12!AI33,Ринки_13_24!AI33,Ринки_25_36!AI33,Ринки_37_48!AI33)</f>
        <v>12</v>
      </c>
      <c r="Q31" s="116">
        <f>IF(ISERR(POWER(PRODUCT(Ринки_1_12!AF33,Ринки_1_12!AH33,Ринки_13_24!AF33,Ринки_13_24!AH33,Ринки_25_36!AF33,Ринки_25_36!AH33,Ринки_37_48!AF33,Ринки_37_48!AH33),1/SUM(Ринки_1_12!AG33,Ринки_1_12!AI33,Ринки_13_24!AG33,Ринки_13_24!AI33,Ринки_25_36!AG33,Ринки_25_36!AI33,Ринки_37_48!AG33,Ринки_37_48!AI33)))," ",POWER(PRODUCT(Ринки_1_12!AF33,Ринки_1_12!AH33,Ринки_13_24!AF33,Ринки_13_24!AH33,Ринки_25_36!AF33,Ринки_25_36!AH33,Ринки_37_48!AF33,Ринки_37_48!AH33),1/SUM(Ринки_1_12!AG33,Ринки_1_12!AI33,Ринки_13_24!AG33,Ринки_13_24!AI33,Ринки_25_36!AG33,Ринки_25_36!AI33,Ринки_37_48!AG33,Ринки_37_48!AI33)))</f>
        <v>9.3</v>
      </c>
    </row>
    <row r="32" spans="1:17" ht="17.25" customHeight="1">
      <c r="A32" s="5">
        <v>27</v>
      </c>
      <c r="B32" s="61" t="s">
        <v>16</v>
      </c>
      <c r="C32" s="113">
        <f>IF(ISERR(POWER(PRODUCT(Обл_центр!AF34,Ринки_1_12!AF34,Ринки_13_24!AF34,Ринки_25_36!AF34,Ринки_37_48!AF34),1/SUM(Обл_центр!AG34,Ринки_1_12!AG34,Ринки_13_24!AG34,Ринки_25_36!AG34,Ринки_37_48!AG34)))," ",POWER(PRODUCT(Обл_центр!AF34,Ринки_1_12!AF34,Ринки_13_24!AF34,Ринки_25_36!AF34,Ринки_37_48!AF34),1/SUM(Обл_центр!AG34,Ринки_1_12!AG34,Ринки_13_24!AG34,Ринки_25_36!AG34,Ринки_37_48!AG34)))</f>
        <v>24.44</v>
      </c>
      <c r="D32" s="114">
        <f>SUM(Обл_центр!AG34,Ринки_1_12!AG34,Ринки_13_24!AG34,Ринки_25_36!AG34,Ринки_37_48!AG34)</f>
        <v>10</v>
      </c>
      <c r="E32" s="115">
        <f>IF(ISERR(POWER(PRODUCT(Обл_центр!AH34,Ринки_1_12!AH34,Ринки_13_24!AH34,Ринки_25_36!AH34,Ринки_37_48!AH34),1/SUM(Обл_центр!AI34,Ринки_1_12!AI34,Ринки_13_24!AI34,Ринки_25_36!AI34,Ринки_37_48!AI34)))," ",POWER(PRODUCT(Обл_центр!AH34,Ринки_1_12!AH34,Ринки_13_24!AH34,Ринки_25_36!AH34,Ринки_37_48!AH34),1/SUM(Обл_центр!AI34,Ринки_1_12!AI34,Ринки_13_24!AI34,Ринки_25_36!AI34,Ринки_37_48!AI34)))</f>
        <v>28.38</v>
      </c>
      <c r="F32" s="114">
        <f>SUM(Обл_центр!AI34,Ринки_1_12!AI34,Ринки_13_24!AI34,Ринки_25_36!AI34,Ринки_37_48!AI34)</f>
        <v>10</v>
      </c>
      <c r="G32" s="116">
        <f>IF(ISERR(POWER(PRODUCT(Обл_центр!AF34,Обл_центр!AH34,Ринки_1_12!AF34,Ринки_1_12!AH34,Ринки_13_24!AF34,Ринки_13_24!AH34,Ринки_25_36!AF34,Ринки_25_36!AH34,Ринки_37_48!AF34,Ринки_37_48!AH34),1/SUM(Обл_центр!AG34,Обл_центр!AI34,Ринки_1_12!AG34,Ринки_1_12!AI34,Ринки_13_24!AG34,Ринки_13_24!AI34,Ринки_25_36!AG34,Ринки_25_36!AI34,Ринки_37_48!AG34,Ринки_37_48!AI34)))," ",POWER(PRODUCT(Обл_центр!AF34,Обл_центр!AH34,Ринки_1_12!AF34,Ринки_1_12!AH34,Ринки_13_24!AF34,Ринки_13_24!AH34,Ринки_25_36!AF34,Ринки_25_36!AH34,Ринки_37_48!AF34,Ринки_37_48!AH34),1/SUM(Обл_центр!AG34,Обл_центр!AI34,Ринки_1_12!AG34,Ринки_1_12!AI34,Ринки_13_24!AG34,Ринки_13_24!AI34,Ринки_25_36!AG34,Ринки_25_36!AI34,Ринки_37_48!AG34,Ринки_37_48!AI34)))</f>
        <v>26.33</v>
      </c>
      <c r="H32" s="115" t="str">
        <f>IF(ISERR(POWER(Обл_центр!AF34,1/Обл_центр!AG34))," ",POWER(Обл_центр!AF34,1/Обл_центр!AG34))</f>
        <v> </v>
      </c>
      <c r="I32" s="117">
        <f>Обл_центр!AG34</f>
        <v>0</v>
      </c>
      <c r="J32" s="118" t="str">
        <f>IF(ISERR(POWER(Обл_центр!AH34,1/Обл_центр!AI34))," ",POWER(Обл_центр!AH34,1/Обл_центр!AI34))</f>
        <v> </v>
      </c>
      <c r="K32" s="119">
        <f>Обл_центр!AI34</f>
        <v>0</v>
      </c>
      <c r="L32" s="116" t="str">
        <f>IF(ISERR(POWER(PRODUCT(Обл_центр!AF34,Обл_центр!AH34),1/SUM(Обл_центр!AG34,Обл_центр!AI34)))," ",POWER(PRODUCT(Обл_центр!AF34,Обл_центр!AH34),1/SUM(Обл_центр!AG34,Обл_центр!AI34)))</f>
        <v> </v>
      </c>
      <c r="M32" s="115">
        <f>IF(ISERR(POWER(PRODUCT(Ринки_1_12!AF34,Ринки_13_24!AF34,Ринки_25_36!AF34,Ринки_37_48!AF34),1/SUM(Ринки_1_12!AG34,Ринки_13_24!AG34,Ринки_25_36!AG34,Ринки_37_48!AG34)))," ",POWER(PRODUCT(Ринки_1_12!AF34,Ринки_13_24!AF34,Ринки_25_36!AF34,Ринки_37_48!AF34),1/SUM(Ринки_1_12!AG34,Ринки_13_24!AG34,Ринки_25_36!AG34,Ринки_37_48!AG34)))</f>
        <v>24.44</v>
      </c>
      <c r="N32" s="114">
        <f>SUM(Ринки_1_12!AG34,Ринки_13_24!AG34,Ринки_25_36!AG34,Ринки_37_48!AG34)</f>
        <v>10</v>
      </c>
      <c r="O32" s="115">
        <f>IF(ISERR(POWER(PRODUCT(Ринки_1_12!AH34,Ринки_13_24!AH34,Ринки_25_36!AH34,Ринки_37_48!AH34),1/SUM(Ринки_1_12!AI34,Ринки_13_24!AI34,Ринки_25_36!AI34,Ринки_37_48!AI34)))," ",POWER(PRODUCT(Ринки_1_12!AH34,Ринки_13_24!AH34,Ринки_25_36!AH34,Ринки_37_48!AH34),1/SUM(Ринки_1_12!AI34,Ринки_13_24!AI34,Ринки_25_36!AI34,Ринки_37_48!AI34)))</f>
        <v>28.38</v>
      </c>
      <c r="P32" s="114">
        <f>SUM(Ринки_1_12!AI34,Ринки_13_24!AI34,Ринки_25_36!AI34,Ринки_37_48!AI34)</f>
        <v>10</v>
      </c>
      <c r="Q32" s="116">
        <f>IF(ISERR(POWER(PRODUCT(Ринки_1_12!AF34,Ринки_1_12!AH34,Ринки_13_24!AF34,Ринки_13_24!AH34,Ринки_25_36!AF34,Ринки_25_36!AH34,Ринки_37_48!AF34,Ринки_37_48!AH34),1/SUM(Ринки_1_12!AG34,Ринки_1_12!AI34,Ринки_13_24!AG34,Ринки_13_24!AI34,Ринки_25_36!AG34,Ринки_25_36!AI34,Ринки_37_48!AG34,Ринки_37_48!AI34)))," ",POWER(PRODUCT(Ринки_1_12!AF34,Ринки_1_12!AH34,Ринки_13_24!AF34,Ринки_13_24!AH34,Ринки_25_36!AF34,Ринки_25_36!AH34,Ринки_37_48!AF34,Ринки_37_48!AH34),1/SUM(Ринки_1_12!AG34,Ринки_1_12!AI34,Ринки_13_24!AG34,Ринки_13_24!AI34,Ринки_25_36!AG34,Ринки_25_36!AI34,Ринки_37_48!AG34,Ринки_37_48!AI34)))</f>
        <v>26.33</v>
      </c>
    </row>
    <row r="33" spans="1:17" ht="17.25" customHeight="1">
      <c r="A33" s="5">
        <v>28</v>
      </c>
      <c r="B33" s="61" t="s">
        <v>17</v>
      </c>
      <c r="C33" s="113">
        <f>IF(ISERR(POWER(PRODUCT(Обл_центр!AF35,Ринки_1_12!AF35,Ринки_13_24!AF35,Ринки_25_36!AF35,Ринки_37_48!AF35),1/SUM(Обл_центр!AG35,Ринки_1_12!AG35,Ринки_13_24!AG35,Ринки_25_36!AG35,Ринки_37_48!AG35)))," ",POWER(PRODUCT(Обл_центр!AF35,Ринки_1_12!AF35,Ринки_13_24!AF35,Ринки_25_36!AF35,Ринки_37_48!AF35),1/SUM(Обл_центр!AG35,Ринки_1_12!AG35,Ринки_13_24!AG35,Ринки_25_36!AG35,Ринки_37_48!AG35)))</f>
        <v>53.51</v>
      </c>
      <c r="D33" s="114">
        <f>SUM(Обл_центр!AG35,Ринки_1_12!AG35,Ринки_13_24!AG35,Ринки_25_36!AG35,Ринки_37_48!AG35)</f>
        <v>9</v>
      </c>
      <c r="E33" s="115">
        <f>IF(ISERR(POWER(PRODUCT(Обл_центр!AH35,Ринки_1_12!AH35,Ринки_13_24!AH35,Ринки_25_36!AH35,Ринки_37_48!AH35),1/SUM(Обл_центр!AI35,Ринки_1_12!AI35,Ринки_13_24!AI35,Ринки_25_36!AI35,Ринки_37_48!AI35)))," ",POWER(PRODUCT(Обл_центр!AH35,Ринки_1_12!AH35,Ринки_13_24!AH35,Ринки_25_36!AH35,Ринки_37_48!AH35),1/SUM(Обл_центр!AI35,Ринки_1_12!AI35,Ринки_13_24!AI35,Ринки_25_36!AI35,Ринки_37_48!AI35)))</f>
        <v>68.02</v>
      </c>
      <c r="F33" s="114">
        <f>SUM(Обл_центр!AI35,Ринки_1_12!AI35,Ринки_13_24!AI35,Ринки_25_36!AI35,Ринки_37_48!AI35)</f>
        <v>9</v>
      </c>
      <c r="G33" s="116">
        <f>IF(ISERR(POWER(PRODUCT(Обл_центр!AF35,Обл_центр!AH35,Ринки_1_12!AF35,Ринки_1_12!AH35,Ринки_13_24!AF35,Ринки_13_24!AH35,Ринки_25_36!AF35,Ринки_25_36!AH35,Ринки_37_48!AF35,Ринки_37_48!AH35),1/SUM(Обл_центр!AG35,Обл_центр!AI35,Ринки_1_12!AG35,Ринки_1_12!AI35,Ринки_13_24!AG35,Ринки_13_24!AI35,Ринки_25_36!AG35,Ринки_25_36!AI35,Ринки_37_48!AG35,Ринки_37_48!AI35)))," ",POWER(PRODUCT(Обл_центр!AF35,Обл_центр!AH35,Ринки_1_12!AF35,Ринки_1_12!AH35,Ринки_13_24!AF35,Ринки_13_24!AH35,Ринки_25_36!AF35,Ринки_25_36!AH35,Ринки_37_48!AF35,Ринки_37_48!AH35),1/SUM(Обл_центр!AG35,Обл_центр!AI35,Ринки_1_12!AG35,Ринки_1_12!AI35,Ринки_13_24!AG35,Ринки_13_24!AI35,Ринки_25_36!AG35,Ринки_25_36!AI35,Ринки_37_48!AG35,Ринки_37_48!AI35)))</f>
        <v>60.33</v>
      </c>
      <c r="H33" s="115" t="str">
        <f>IF(ISERR(POWER(Обл_центр!AF35,1/Обл_центр!AG35))," ",POWER(Обл_центр!AF35,1/Обл_центр!AG35))</f>
        <v> </v>
      </c>
      <c r="I33" s="117">
        <f>Обл_центр!AG35</f>
        <v>0</v>
      </c>
      <c r="J33" s="118" t="str">
        <f>IF(ISERR(POWER(Обл_центр!AH35,1/Обл_центр!AI35))," ",POWER(Обл_центр!AH35,1/Обл_центр!AI35))</f>
        <v> </v>
      </c>
      <c r="K33" s="119">
        <f>Обл_центр!AI35</f>
        <v>0</v>
      </c>
      <c r="L33" s="116" t="str">
        <f>IF(ISERR(POWER(PRODUCT(Обл_центр!AF35,Обл_центр!AH35),1/SUM(Обл_центр!AG35,Обл_центр!AI35)))," ",POWER(PRODUCT(Обл_центр!AF35,Обл_центр!AH35),1/SUM(Обл_центр!AG35,Обл_центр!AI35)))</f>
        <v> </v>
      </c>
      <c r="M33" s="115">
        <f>IF(ISERR(POWER(PRODUCT(Ринки_1_12!AF35,Ринки_13_24!AF35,Ринки_25_36!AF35,Ринки_37_48!AF35),1/SUM(Ринки_1_12!AG35,Ринки_13_24!AG35,Ринки_25_36!AG35,Ринки_37_48!AG35)))," ",POWER(PRODUCT(Ринки_1_12!AF35,Ринки_13_24!AF35,Ринки_25_36!AF35,Ринки_37_48!AF35),1/SUM(Ринки_1_12!AG35,Ринки_13_24!AG35,Ринки_25_36!AG35,Ринки_37_48!AG35)))</f>
        <v>53.51</v>
      </c>
      <c r="N33" s="114">
        <f>SUM(Ринки_1_12!AG35,Ринки_13_24!AG35,Ринки_25_36!AG35,Ринки_37_48!AG35)</f>
        <v>9</v>
      </c>
      <c r="O33" s="115">
        <f>IF(ISERR(POWER(PRODUCT(Ринки_1_12!AH35,Ринки_13_24!AH35,Ринки_25_36!AH35,Ринки_37_48!AH35),1/SUM(Ринки_1_12!AI35,Ринки_13_24!AI35,Ринки_25_36!AI35,Ринки_37_48!AI35)))," ",POWER(PRODUCT(Ринки_1_12!AH35,Ринки_13_24!AH35,Ринки_25_36!AH35,Ринки_37_48!AH35),1/SUM(Ринки_1_12!AI35,Ринки_13_24!AI35,Ринки_25_36!AI35,Ринки_37_48!AI35)))</f>
        <v>68.02</v>
      </c>
      <c r="P33" s="114">
        <f>SUM(Ринки_1_12!AI35,Ринки_13_24!AI35,Ринки_25_36!AI35,Ринки_37_48!AI35)</f>
        <v>9</v>
      </c>
      <c r="Q33" s="116">
        <f>IF(ISERR(POWER(PRODUCT(Ринки_1_12!AF35,Ринки_1_12!AH35,Ринки_13_24!AF35,Ринки_13_24!AH35,Ринки_25_36!AF35,Ринки_25_36!AH35,Ринки_37_48!AF35,Ринки_37_48!AH35),1/SUM(Ринки_1_12!AG35,Ринки_1_12!AI35,Ринки_13_24!AG35,Ринки_13_24!AI35,Ринки_25_36!AG35,Ринки_25_36!AI35,Ринки_37_48!AG35,Ринки_37_48!AI35)))," ",POWER(PRODUCT(Ринки_1_12!AF35,Ринки_1_12!AH35,Ринки_13_24!AF35,Ринки_13_24!AH35,Ринки_25_36!AF35,Ринки_25_36!AH35,Ринки_37_48!AF35,Ринки_37_48!AH35),1/SUM(Ринки_1_12!AG35,Ринки_1_12!AI35,Ринки_13_24!AG35,Ринки_13_24!AI35,Ринки_25_36!AG35,Ринки_25_36!AI35,Ринки_37_48!AG35,Ринки_37_48!AI35)))</f>
        <v>60.33</v>
      </c>
    </row>
    <row r="34" spans="1:17" ht="17.25" customHeight="1">
      <c r="A34" s="5">
        <v>29</v>
      </c>
      <c r="B34" s="62" t="s">
        <v>131</v>
      </c>
      <c r="C34" s="113">
        <f>IF(ISERR(POWER(PRODUCT(Обл_центр!AF36,Ринки_1_12!AF36,Ринки_13_24!AF36,Ринки_25_36!AF36,Ринки_37_48!AF36),1/SUM(Обл_центр!AG36,Ринки_1_12!AG36,Ринки_13_24!AG36,Ринки_25_36!AG36,Ринки_37_48!AG36)))," ",POWER(PRODUCT(Обл_центр!AF36,Ринки_1_12!AF36,Ринки_13_24!AF36,Ринки_25_36!AF36,Ринки_37_48!AF36),1/SUM(Обл_центр!AG36,Ринки_1_12!AG36,Ринки_13_24!AG36,Ринки_25_36!AG36,Ринки_37_48!AG36)))</f>
        <v>76.25</v>
      </c>
      <c r="D34" s="114">
        <f>SUM(Обл_центр!AG36,Ринки_1_12!AG36,Ринки_13_24!AG36,Ринки_25_36!AG36,Ринки_37_48!AG36)</f>
        <v>10</v>
      </c>
      <c r="E34" s="115">
        <f>IF(ISERR(POWER(PRODUCT(Обл_центр!AH36,Ринки_1_12!AH36,Ринки_13_24!AH36,Ринки_25_36!AH36,Ринки_37_48!AH36),1/SUM(Обл_центр!AI36,Ринки_1_12!AI36,Ринки_13_24!AI36,Ринки_25_36!AI36,Ринки_37_48!AI36)))," ",POWER(PRODUCT(Обл_центр!AH36,Ринки_1_12!AH36,Ринки_13_24!AH36,Ринки_25_36!AH36,Ринки_37_48!AH36),1/SUM(Обл_центр!AI36,Ринки_1_12!AI36,Ринки_13_24!AI36,Ринки_25_36!AI36,Ринки_37_48!AI36)))</f>
        <v>84.88</v>
      </c>
      <c r="F34" s="114">
        <f>SUM(Обл_центр!AI36,Ринки_1_12!AI36,Ринки_13_24!AI36,Ринки_25_36!AI36,Ринки_37_48!AI36)</f>
        <v>10</v>
      </c>
      <c r="G34" s="116">
        <f>IF(ISERR(POWER(PRODUCT(Обл_центр!AF36,Обл_центр!AH36,Ринки_1_12!AF36,Ринки_1_12!AH36,Ринки_13_24!AF36,Ринки_13_24!AH36,Ринки_25_36!AF36,Ринки_25_36!AH36,Ринки_37_48!AF36,Ринки_37_48!AH36),1/SUM(Обл_центр!AG36,Обл_центр!AI36,Ринки_1_12!AG36,Ринки_1_12!AI36,Ринки_13_24!AG36,Ринки_13_24!AI36,Ринки_25_36!AG36,Ринки_25_36!AI36,Ринки_37_48!AG36,Ринки_37_48!AI36)))," ",POWER(PRODUCT(Обл_центр!AF36,Обл_центр!AH36,Ринки_1_12!AF36,Ринки_1_12!AH36,Ринки_13_24!AF36,Ринки_13_24!AH36,Ринки_25_36!AF36,Ринки_25_36!AH36,Ринки_37_48!AF36,Ринки_37_48!AH36),1/SUM(Обл_центр!AG36,Обл_центр!AI36,Ринки_1_12!AG36,Ринки_1_12!AI36,Ринки_13_24!AG36,Ринки_13_24!AI36,Ринки_25_36!AG36,Ринки_25_36!AI36,Ринки_37_48!AG36,Ринки_37_48!AI36)))</f>
        <v>80.45</v>
      </c>
      <c r="H34" s="115" t="str">
        <f>IF(ISERR(POWER(Обл_центр!AF36,1/Обл_центр!AG36))," ",POWER(Обл_центр!AF36,1/Обл_центр!AG36))</f>
        <v> </v>
      </c>
      <c r="I34" s="117">
        <f>Обл_центр!AG36</f>
        <v>0</v>
      </c>
      <c r="J34" s="118" t="str">
        <f>IF(ISERR(POWER(Обл_центр!AH36,1/Обл_центр!AI36))," ",POWER(Обл_центр!AH36,1/Обл_центр!AI36))</f>
        <v> </v>
      </c>
      <c r="K34" s="119">
        <f>Обл_центр!AI36</f>
        <v>0</v>
      </c>
      <c r="L34" s="116" t="str">
        <f>IF(ISERR(POWER(PRODUCT(Обл_центр!AF36,Обл_центр!AH36),1/SUM(Обл_центр!AG36,Обл_центр!AI36)))," ",POWER(PRODUCT(Обл_центр!AF36,Обл_центр!AH36),1/SUM(Обл_центр!AG36,Обл_центр!AI36)))</f>
        <v> </v>
      </c>
      <c r="M34" s="115">
        <f>IF(ISERR(POWER(PRODUCT(Ринки_1_12!AF36,Ринки_13_24!AF36,Ринки_25_36!AF36,Ринки_37_48!AF36),1/SUM(Ринки_1_12!AG36,Ринки_13_24!AG36,Ринки_25_36!AG36,Ринки_37_48!AG36)))," ",POWER(PRODUCT(Ринки_1_12!AF36,Ринки_13_24!AF36,Ринки_25_36!AF36,Ринки_37_48!AF36),1/SUM(Ринки_1_12!AG36,Ринки_13_24!AG36,Ринки_25_36!AG36,Ринки_37_48!AG36)))</f>
        <v>76.25</v>
      </c>
      <c r="N34" s="114">
        <f>SUM(Ринки_1_12!AG36,Ринки_13_24!AG36,Ринки_25_36!AG36,Ринки_37_48!AG36)</f>
        <v>10</v>
      </c>
      <c r="O34" s="115">
        <f>IF(ISERR(POWER(PRODUCT(Ринки_1_12!AH36,Ринки_13_24!AH36,Ринки_25_36!AH36,Ринки_37_48!AH36),1/SUM(Ринки_1_12!AI36,Ринки_13_24!AI36,Ринки_25_36!AI36,Ринки_37_48!AI36)))," ",POWER(PRODUCT(Ринки_1_12!AH36,Ринки_13_24!AH36,Ринки_25_36!AH36,Ринки_37_48!AH36),1/SUM(Ринки_1_12!AI36,Ринки_13_24!AI36,Ринки_25_36!AI36,Ринки_37_48!AI36)))</f>
        <v>84.88</v>
      </c>
      <c r="P34" s="114">
        <f>SUM(Ринки_1_12!AI36,Ринки_13_24!AI36,Ринки_25_36!AI36,Ринки_37_48!AI36)</f>
        <v>10</v>
      </c>
      <c r="Q34" s="116">
        <f>IF(ISERR(POWER(PRODUCT(Ринки_1_12!AF36,Ринки_1_12!AH36,Ринки_13_24!AF36,Ринки_13_24!AH36,Ринки_25_36!AF36,Ринки_25_36!AH36,Ринки_37_48!AF36,Ринки_37_48!AH36),1/SUM(Ринки_1_12!AG36,Ринки_1_12!AI36,Ринки_13_24!AG36,Ринки_13_24!AI36,Ринки_25_36!AG36,Ринки_25_36!AI36,Ринки_37_48!AG36,Ринки_37_48!AI36)))," ",POWER(PRODUCT(Ринки_1_12!AF36,Ринки_1_12!AH36,Ринки_13_24!AF36,Ринки_13_24!AH36,Ринки_25_36!AF36,Ринки_25_36!AH36,Ринки_37_48!AF36,Ринки_37_48!AH36),1/SUM(Ринки_1_12!AG36,Ринки_1_12!AI36,Ринки_13_24!AG36,Ринки_13_24!AI36,Ринки_25_36!AG36,Ринки_25_36!AI36,Ринки_37_48!AG36,Ринки_37_48!AI36)))</f>
        <v>80.45</v>
      </c>
    </row>
    <row r="35" spans="1:17" ht="17.25" customHeight="1">
      <c r="A35" s="5">
        <v>30</v>
      </c>
      <c r="B35" s="61" t="s">
        <v>18</v>
      </c>
      <c r="C35" s="113">
        <f>IF(ISERR(POWER(PRODUCT(Обл_центр!AF37,Ринки_1_12!AF37,Ринки_13_24!AF37,Ринки_25_36!AF37,Ринки_37_48!AF37),1/SUM(Обл_центр!AG37,Ринки_1_12!AG37,Ринки_13_24!AG37,Ринки_25_36!AG37,Ринки_37_48!AG37)))," ",POWER(PRODUCT(Обл_центр!AF37,Ринки_1_12!AF37,Ринки_13_24!AF37,Ринки_25_36!AF37,Ринки_37_48!AF37),1/SUM(Обл_центр!AG37,Ринки_1_12!AG37,Ринки_13_24!AG37,Ринки_25_36!AG37,Ринки_37_48!AG37)))</f>
        <v>62.26</v>
      </c>
      <c r="D35" s="114">
        <f>SUM(Обл_центр!AG37,Ринки_1_12!AG37,Ринки_13_24!AG37,Ринки_25_36!AG37,Ринки_37_48!AG37)</f>
        <v>11</v>
      </c>
      <c r="E35" s="115">
        <f>IF(ISERR(POWER(PRODUCT(Обл_центр!AH37,Ринки_1_12!AH37,Ринки_13_24!AH37,Ринки_25_36!AH37,Ринки_37_48!AH37),1/SUM(Обл_центр!AI37,Ринки_1_12!AI37,Ринки_13_24!AI37,Ринки_25_36!AI37,Ринки_37_48!AI37)))," ",POWER(PRODUCT(Обл_центр!AH37,Ринки_1_12!AH37,Ринки_13_24!AH37,Ринки_25_36!AH37,Ринки_37_48!AH37),1/SUM(Обл_центр!AI37,Ринки_1_12!AI37,Ринки_13_24!AI37,Ринки_25_36!AI37,Ринки_37_48!AI37)))</f>
        <v>73.41</v>
      </c>
      <c r="F35" s="114">
        <f>SUM(Обл_центр!AI37,Ринки_1_12!AI37,Ринки_13_24!AI37,Ринки_25_36!AI37,Ринки_37_48!AI37)</f>
        <v>11</v>
      </c>
      <c r="G35" s="116">
        <f>IF(ISERR(POWER(PRODUCT(Обл_центр!AF37,Обл_центр!AH37,Ринки_1_12!AF37,Ринки_1_12!AH37,Ринки_13_24!AF37,Ринки_13_24!AH37,Ринки_25_36!AF37,Ринки_25_36!AH37,Ринки_37_48!AF37,Ринки_37_48!AH37),1/SUM(Обл_центр!AG37,Обл_центр!AI37,Ринки_1_12!AG37,Ринки_1_12!AI37,Ринки_13_24!AG37,Ринки_13_24!AI37,Ринки_25_36!AG37,Ринки_25_36!AI37,Ринки_37_48!AG37,Ринки_37_48!AI37)))," ",POWER(PRODUCT(Обл_центр!AF37,Обл_центр!AH37,Ринки_1_12!AF37,Ринки_1_12!AH37,Ринки_13_24!AF37,Ринки_13_24!AH37,Ринки_25_36!AF37,Ринки_25_36!AH37,Ринки_37_48!AF37,Ринки_37_48!AH37),1/SUM(Обл_центр!AG37,Обл_центр!AI37,Ринки_1_12!AG37,Ринки_1_12!AI37,Ринки_13_24!AG37,Ринки_13_24!AI37,Ринки_25_36!AG37,Ринки_25_36!AI37,Ринки_37_48!AG37,Ринки_37_48!AI37)))</f>
        <v>67.61</v>
      </c>
      <c r="H35" s="115" t="str">
        <f>IF(ISERR(POWER(Обл_центр!AF37,1/Обл_центр!AG37))," ",POWER(Обл_центр!AF37,1/Обл_центр!AG37))</f>
        <v> </v>
      </c>
      <c r="I35" s="117">
        <f>Обл_центр!AG37</f>
        <v>0</v>
      </c>
      <c r="J35" s="118" t="str">
        <f>IF(ISERR(POWER(Обл_центр!AH37,1/Обл_центр!AI37))," ",POWER(Обл_центр!AH37,1/Обл_центр!AI37))</f>
        <v> </v>
      </c>
      <c r="K35" s="119">
        <f>Обл_центр!AI37</f>
        <v>0</v>
      </c>
      <c r="L35" s="116" t="str">
        <f>IF(ISERR(POWER(PRODUCT(Обл_центр!AF37,Обл_центр!AH37),1/SUM(Обл_центр!AG37,Обл_центр!AI37)))," ",POWER(PRODUCT(Обл_центр!AF37,Обл_центр!AH37),1/SUM(Обл_центр!AG37,Обл_центр!AI37)))</f>
        <v> </v>
      </c>
      <c r="M35" s="115">
        <f>IF(ISERR(POWER(PRODUCT(Ринки_1_12!AF37,Ринки_13_24!AF37,Ринки_25_36!AF37,Ринки_37_48!AF37),1/SUM(Ринки_1_12!AG37,Ринки_13_24!AG37,Ринки_25_36!AG37,Ринки_37_48!AG37)))," ",POWER(PRODUCT(Ринки_1_12!AF37,Ринки_13_24!AF37,Ринки_25_36!AF37,Ринки_37_48!AF37),1/SUM(Ринки_1_12!AG37,Ринки_13_24!AG37,Ринки_25_36!AG37,Ринки_37_48!AG37)))</f>
        <v>62.26</v>
      </c>
      <c r="N35" s="114">
        <f>SUM(Ринки_1_12!AG37,Ринки_13_24!AG37,Ринки_25_36!AG37,Ринки_37_48!AG37)</f>
        <v>11</v>
      </c>
      <c r="O35" s="115">
        <f>IF(ISERR(POWER(PRODUCT(Ринки_1_12!AH37,Ринки_13_24!AH37,Ринки_25_36!AH37,Ринки_37_48!AH37),1/SUM(Ринки_1_12!AI37,Ринки_13_24!AI37,Ринки_25_36!AI37,Ринки_37_48!AI37)))," ",POWER(PRODUCT(Ринки_1_12!AH37,Ринки_13_24!AH37,Ринки_25_36!AH37,Ринки_37_48!AH37),1/SUM(Ринки_1_12!AI37,Ринки_13_24!AI37,Ринки_25_36!AI37,Ринки_37_48!AI37)))</f>
        <v>73.41</v>
      </c>
      <c r="P35" s="114">
        <f>SUM(Ринки_1_12!AI37,Ринки_13_24!AI37,Ринки_25_36!AI37,Ринки_37_48!AI37)</f>
        <v>11</v>
      </c>
      <c r="Q35" s="116">
        <f>IF(ISERR(POWER(PRODUCT(Ринки_1_12!AF37,Ринки_1_12!AH37,Ринки_13_24!AF37,Ринки_13_24!AH37,Ринки_25_36!AF37,Ринки_25_36!AH37,Ринки_37_48!AF37,Ринки_37_48!AH37),1/SUM(Ринки_1_12!AG37,Ринки_1_12!AI37,Ринки_13_24!AG37,Ринки_13_24!AI37,Ринки_25_36!AG37,Ринки_25_36!AI37,Ринки_37_48!AG37,Ринки_37_48!AI37)))," ",POWER(PRODUCT(Ринки_1_12!AF37,Ринки_1_12!AH37,Ринки_13_24!AF37,Ринки_13_24!AH37,Ринки_25_36!AF37,Ринки_25_36!AH37,Ринки_37_48!AF37,Ринки_37_48!AH37),1/SUM(Ринки_1_12!AG37,Ринки_1_12!AI37,Ринки_13_24!AG37,Ринки_13_24!AI37,Ринки_25_36!AG37,Ринки_25_36!AI37,Ринки_37_48!AG37,Ринки_37_48!AI37)))</f>
        <v>67.61</v>
      </c>
    </row>
    <row r="36" spans="1:17" ht="17.25" customHeight="1">
      <c r="A36" s="5">
        <v>31</v>
      </c>
      <c r="B36" s="62" t="s">
        <v>130</v>
      </c>
      <c r="C36" s="113">
        <f>IF(ISERR(POWER(PRODUCT(Обл_центр!AF38,Ринки_1_12!AF38,Ринки_13_24!AF38,Ринки_25_36!AF38,Ринки_37_48!AF38),1/SUM(Обл_центр!AG38,Ринки_1_12!AG38,Ринки_13_24!AG38,Ринки_25_36!AG38,Ринки_37_48!AG38)))," ",POWER(PRODUCT(Обл_центр!AF38,Ринки_1_12!AF38,Ринки_13_24!AF38,Ринки_25_36!AF38,Ринки_37_48!AF38),1/SUM(Обл_центр!AG38,Ринки_1_12!AG38,Ринки_13_24!AG38,Ринки_25_36!AG38,Ринки_37_48!AG38)))</f>
        <v>78.11</v>
      </c>
      <c r="D36" s="114">
        <f>SUM(Обл_центр!AG38,Ринки_1_12!AG38,Ринки_13_24!AG38,Ринки_25_36!AG38,Ринки_37_48!AG38)</f>
        <v>12</v>
      </c>
      <c r="E36" s="115">
        <f>IF(ISERR(POWER(PRODUCT(Обл_центр!AH38,Ринки_1_12!AH38,Ринки_13_24!AH38,Ринки_25_36!AH38,Ринки_37_48!AH38),1/SUM(Обл_центр!AI38,Ринки_1_12!AI38,Ринки_13_24!AI38,Ринки_25_36!AI38,Ринки_37_48!AI38)))," ",POWER(PRODUCT(Обл_центр!AH38,Ринки_1_12!AH38,Ринки_13_24!AH38,Ринки_25_36!AH38,Ринки_37_48!AH38),1/SUM(Обл_центр!AI38,Ринки_1_12!AI38,Ринки_13_24!AI38,Ринки_25_36!AI38,Ринки_37_48!AI38)))</f>
        <v>83.22</v>
      </c>
      <c r="F36" s="114">
        <f>SUM(Обл_центр!AI38,Ринки_1_12!AI38,Ринки_13_24!AI38,Ринки_25_36!AI38,Ринки_37_48!AI38)</f>
        <v>12</v>
      </c>
      <c r="G36" s="116">
        <f>IF(ISERR(POWER(PRODUCT(Обл_центр!AF38,Обл_центр!AH38,Ринки_1_12!AF38,Ринки_1_12!AH38,Ринки_13_24!AF38,Ринки_13_24!AH38,Ринки_25_36!AF38,Ринки_25_36!AH38,Ринки_37_48!AF38,Ринки_37_48!AH38),1/SUM(Обл_центр!AG38,Обл_центр!AI38,Ринки_1_12!AG38,Ринки_1_12!AI38,Ринки_13_24!AG38,Ринки_13_24!AI38,Ринки_25_36!AG38,Ринки_25_36!AI38,Ринки_37_48!AG38,Ринки_37_48!AI38)))," ",POWER(PRODUCT(Обл_центр!AF38,Обл_центр!AH38,Ринки_1_12!AF38,Ринки_1_12!AH38,Ринки_13_24!AF38,Ринки_13_24!AH38,Ринки_25_36!AF38,Ринки_25_36!AH38,Ринки_37_48!AF38,Ринки_37_48!AH38),1/SUM(Обл_центр!AG38,Обл_центр!AI38,Ринки_1_12!AG38,Ринки_1_12!AI38,Ринки_13_24!AG38,Ринки_13_24!AI38,Ринки_25_36!AG38,Ринки_25_36!AI38,Ринки_37_48!AG38,Ринки_37_48!AI38)))</f>
        <v>80.63</v>
      </c>
      <c r="H36" s="115" t="str">
        <f>IF(ISERR(POWER(Обл_центр!AF38,1/Обл_центр!AG38))," ",POWER(Обл_центр!AF38,1/Обл_центр!AG38))</f>
        <v> </v>
      </c>
      <c r="I36" s="117">
        <f>Обл_центр!AG38</f>
        <v>0</v>
      </c>
      <c r="J36" s="118" t="str">
        <f>IF(ISERR(POWER(Обл_центр!AH38,1/Обл_центр!AI38))," ",POWER(Обл_центр!AH38,1/Обл_центр!AI38))</f>
        <v> </v>
      </c>
      <c r="K36" s="119">
        <f>Обл_центр!AI38</f>
        <v>0</v>
      </c>
      <c r="L36" s="116" t="str">
        <f>IF(ISERR(POWER(PRODUCT(Обл_центр!AF38,Обл_центр!AH38),1/SUM(Обл_центр!AG38,Обл_центр!AI38)))," ",POWER(PRODUCT(Обл_центр!AF38,Обл_центр!AH38),1/SUM(Обл_центр!AG38,Обл_центр!AI38)))</f>
        <v> </v>
      </c>
      <c r="M36" s="115">
        <f>IF(ISERR(POWER(PRODUCT(Ринки_1_12!AF38,Ринки_13_24!AF38,Ринки_25_36!AF38,Ринки_37_48!AF38),1/SUM(Ринки_1_12!AG38,Ринки_13_24!AG38,Ринки_25_36!AG38,Ринки_37_48!AG38)))," ",POWER(PRODUCT(Ринки_1_12!AF38,Ринки_13_24!AF38,Ринки_25_36!AF38,Ринки_37_48!AF38),1/SUM(Ринки_1_12!AG38,Ринки_13_24!AG38,Ринки_25_36!AG38,Ринки_37_48!AG38)))</f>
        <v>78.11</v>
      </c>
      <c r="N36" s="114">
        <f>SUM(Ринки_1_12!AG38,Ринки_13_24!AG38,Ринки_25_36!AG38,Ринки_37_48!AG38)</f>
        <v>12</v>
      </c>
      <c r="O36" s="115">
        <f>IF(ISERR(POWER(PRODUCT(Ринки_1_12!AH38,Ринки_13_24!AH38,Ринки_25_36!AH38,Ринки_37_48!AH38),1/SUM(Ринки_1_12!AI38,Ринки_13_24!AI38,Ринки_25_36!AI38,Ринки_37_48!AI38)))," ",POWER(PRODUCT(Ринки_1_12!AH38,Ринки_13_24!AH38,Ринки_25_36!AH38,Ринки_37_48!AH38),1/SUM(Ринки_1_12!AI38,Ринки_13_24!AI38,Ринки_25_36!AI38,Ринки_37_48!AI38)))</f>
        <v>83.22</v>
      </c>
      <c r="P36" s="114">
        <f>SUM(Ринки_1_12!AI38,Ринки_13_24!AI38,Ринки_25_36!AI38,Ринки_37_48!AI38)</f>
        <v>12</v>
      </c>
      <c r="Q36" s="116">
        <f>IF(ISERR(POWER(PRODUCT(Ринки_1_12!AF38,Ринки_1_12!AH38,Ринки_13_24!AF38,Ринки_13_24!AH38,Ринки_25_36!AF38,Ринки_25_36!AH38,Ринки_37_48!AF38,Ринки_37_48!AH38),1/SUM(Ринки_1_12!AG38,Ринки_1_12!AI38,Ринки_13_24!AG38,Ринки_13_24!AI38,Ринки_25_36!AG38,Ринки_25_36!AI38,Ринки_37_48!AG38,Ринки_37_48!AI38)))," ",POWER(PRODUCT(Ринки_1_12!AF38,Ринки_1_12!AH38,Ринки_13_24!AF38,Ринки_13_24!AH38,Ринки_25_36!AF38,Ринки_25_36!AH38,Ринки_37_48!AF38,Ринки_37_48!AH38),1/SUM(Ринки_1_12!AG38,Ринки_1_12!AI38,Ринки_13_24!AG38,Ринки_13_24!AI38,Ринки_25_36!AG38,Ринки_25_36!AI38,Ринки_37_48!AG38,Ринки_37_48!AI38)))</f>
        <v>80.63</v>
      </c>
    </row>
    <row r="37" spans="1:17" ht="17.25" customHeight="1">
      <c r="A37" s="5">
        <v>32</v>
      </c>
      <c r="B37" s="61" t="s">
        <v>11</v>
      </c>
      <c r="C37" s="113">
        <f>IF(ISERR(POWER(PRODUCT(Обл_центр!AF39,Ринки_1_12!AF39,Ринки_13_24!AF39,Ринки_25_36!AF39,Ринки_37_48!AF39),1/SUM(Обл_центр!AG39,Ринки_1_12!AG39,Ринки_13_24!AG39,Ринки_25_36!AG39,Ринки_37_48!AG39)))," ",POWER(PRODUCT(Обл_центр!AF39,Ринки_1_12!AF39,Ринки_13_24!AF39,Ринки_25_36!AF39,Ринки_37_48!AF39),1/SUM(Обл_центр!AG39,Ринки_1_12!AG39,Ринки_13_24!AG39,Ринки_25_36!AG39,Ринки_37_48!AG39)))</f>
        <v>43.36</v>
      </c>
      <c r="D37" s="114">
        <f>SUM(Обл_центр!AG39,Ринки_1_12!AG39,Ринки_13_24!AG39,Ринки_25_36!AG39,Ринки_37_48!AG39)</f>
        <v>12</v>
      </c>
      <c r="E37" s="115">
        <f>IF(ISERR(POWER(PRODUCT(Обл_центр!AH39,Ринки_1_12!AH39,Ринки_13_24!AH39,Ринки_25_36!AH39,Ринки_37_48!AH39),1/SUM(Обл_центр!AI39,Ринки_1_12!AI39,Ринки_13_24!AI39,Ринки_25_36!AI39,Ринки_37_48!AI39)))," ",POWER(PRODUCT(Обл_центр!AH39,Ринки_1_12!AH39,Ринки_13_24!AH39,Ринки_25_36!AH39,Ринки_37_48!AH39),1/SUM(Обл_центр!AI39,Ринки_1_12!AI39,Ринки_13_24!AI39,Ринки_25_36!AI39,Ринки_37_48!AI39)))</f>
        <v>55.65</v>
      </c>
      <c r="F37" s="114">
        <f>SUM(Обл_центр!AI39,Ринки_1_12!AI39,Ринки_13_24!AI39,Ринки_25_36!AI39,Ринки_37_48!AI39)</f>
        <v>12</v>
      </c>
      <c r="G37" s="116">
        <f>IF(ISERR(POWER(PRODUCT(Обл_центр!AF39,Обл_центр!AH39,Ринки_1_12!AF39,Ринки_1_12!AH39,Ринки_13_24!AF39,Ринки_13_24!AH39,Ринки_25_36!AF39,Ринки_25_36!AH39,Ринки_37_48!AF39,Ринки_37_48!AH39),1/SUM(Обл_центр!AG39,Обл_центр!AI39,Ринки_1_12!AG39,Ринки_1_12!AI39,Ринки_13_24!AG39,Ринки_13_24!AI39,Ринки_25_36!AG39,Ринки_25_36!AI39,Ринки_37_48!AG39,Ринки_37_48!AI39)))," ",POWER(PRODUCT(Обл_центр!AF39,Обл_центр!AH39,Ринки_1_12!AF39,Ринки_1_12!AH39,Ринки_13_24!AF39,Ринки_13_24!AH39,Ринки_25_36!AF39,Ринки_25_36!AH39,Ринки_37_48!AF39,Ринки_37_48!AH39),1/SUM(Обл_центр!AG39,Обл_центр!AI39,Ринки_1_12!AG39,Ринки_1_12!AI39,Ринки_13_24!AG39,Ринки_13_24!AI39,Ринки_25_36!AG39,Ринки_25_36!AI39,Ринки_37_48!AG39,Ринки_37_48!AI39)))</f>
        <v>49.13</v>
      </c>
      <c r="H37" s="115" t="str">
        <f>IF(ISERR(POWER(Обл_центр!AF39,1/Обл_центр!AG39))," ",POWER(Обл_центр!AF39,1/Обл_центр!AG39))</f>
        <v> </v>
      </c>
      <c r="I37" s="117">
        <f>Обл_центр!AG39</f>
        <v>0</v>
      </c>
      <c r="J37" s="118" t="str">
        <f>IF(ISERR(POWER(Обл_центр!AH39,1/Обл_центр!AI39))," ",POWER(Обл_центр!AH39,1/Обл_центр!AI39))</f>
        <v> </v>
      </c>
      <c r="K37" s="119">
        <f>Обл_центр!AI39</f>
        <v>0</v>
      </c>
      <c r="L37" s="116" t="str">
        <f>IF(ISERR(POWER(PRODUCT(Обл_центр!AF39,Обл_центр!AH39),1/SUM(Обл_центр!AG39,Обл_центр!AI39)))," ",POWER(PRODUCT(Обл_центр!AF39,Обл_центр!AH39),1/SUM(Обл_центр!AG39,Обл_центр!AI39)))</f>
        <v> </v>
      </c>
      <c r="M37" s="115">
        <f>IF(ISERR(POWER(PRODUCT(Ринки_1_12!AF39,Ринки_13_24!AF39,Ринки_25_36!AF39,Ринки_37_48!AF39),1/SUM(Ринки_1_12!AG39,Ринки_13_24!AG39,Ринки_25_36!AG39,Ринки_37_48!AG39)))," ",POWER(PRODUCT(Ринки_1_12!AF39,Ринки_13_24!AF39,Ринки_25_36!AF39,Ринки_37_48!AF39),1/SUM(Ринки_1_12!AG39,Ринки_13_24!AG39,Ринки_25_36!AG39,Ринки_37_48!AG39)))</f>
        <v>43.36</v>
      </c>
      <c r="N37" s="114">
        <f>SUM(Ринки_1_12!AG39,Ринки_13_24!AG39,Ринки_25_36!AG39,Ринки_37_48!AG39)</f>
        <v>12</v>
      </c>
      <c r="O37" s="115">
        <f>IF(ISERR(POWER(PRODUCT(Ринки_1_12!AH39,Ринки_13_24!AH39,Ринки_25_36!AH39,Ринки_37_48!AH39),1/SUM(Ринки_1_12!AI39,Ринки_13_24!AI39,Ринки_25_36!AI39,Ринки_37_48!AI39)))," ",POWER(PRODUCT(Ринки_1_12!AH39,Ринки_13_24!AH39,Ринки_25_36!AH39,Ринки_37_48!AH39),1/SUM(Ринки_1_12!AI39,Ринки_13_24!AI39,Ринки_25_36!AI39,Ринки_37_48!AI39)))</f>
        <v>55.65</v>
      </c>
      <c r="P37" s="114">
        <f>SUM(Ринки_1_12!AI39,Ринки_13_24!AI39,Ринки_25_36!AI39,Ринки_37_48!AI39)</f>
        <v>12</v>
      </c>
      <c r="Q37" s="116">
        <f>IF(ISERR(POWER(PRODUCT(Ринки_1_12!AF39,Ринки_1_12!AH39,Ринки_13_24!AF39,Ринки_13_24!AH39,Ринки_25_36!AF39,Ринки_25_36!AH39,Ринки_37_48!AF39,Ринки_37_48!AH39),1/SUM(Ринки_1_12!AG39,Ринки_1_12!AI39,Ринки_13_24!AG39,Ринки_13_24!AI39,Ринки_25_36!AG39,Ринки_25_36!AI39,Ринки_37_48!AG39,Ринки_37_48!AI39)))," ",POWER(PRODUCT(Ринки_1_12!AF39,Ринки_1_12!AH39,Ринки_13_24!AF39,Ринки_13_24!AH39,Ринки_25_36!AF39,Ринки_25_36!AH39,Ринки_37_48!AF39,Ринки_37_48!AH39),1/SUM(Ринки_1_12!AG39,Ринки_1_12!AI39,Ринки_13_24!AG39,Ринки_13_24!AI39,Ринки_25_36!AG39,Ринки_25_36!AI39,Ринки_37_48!AG39,Ринки_37_48!AI39)))</f>
        <v>49.13</v>
      </c>
    </row>
    <row r="38" spans="1:17" ht="17.25" customHeight="1">
      <c r="A38" s="5">
        <v>33</v>
      </c>
      <c r="B38" s="62" t="s">
        <v>132</v>
      </c>
      <c r="C38" s="113">
        <f>IF(ISERR(POWER(PRODUCT(Обл_центр!AF40,Ринки_1_12!AF40,Ринки_13_24!AF40,Ринки_25_36!AF40,Ринки_37_48!AF40),1/SUM(Обл_центр!AG40,Ринки_1_12!AG40,Ринки_13_24!AG40,Ринки_25_36!AG40,Ринки_37_48!AG40)))," ",POWER(PRODUCT(Обл_центр!AF40,Ринки_1_12!AF40,Ринки_13_24!AF40,Ринки_25_36!AF40,Ринки_37_48!AF40),1/SUM(Обл_центр!AG40,Ринки_1_12!AG40,Ринки_13_24!AG40,Ринки_25_36!AG40,Ринки_37_48!AG40)))</f>
        <v>43.81</v>
      </c>
      <c r="D38" s="114">
        <f>SUM(Обл_центр!AG40,Ринки_1_12!AG40,Ринки_13_24!AG40,Ринки_25_36!AG40,Ринки_37_48!AG40)</f>
        <v>11</v>
      </c>
      <c r="E38" s="115">
        <f>IF(ISERR(POWER(PRODUCT(Обл_центр!AH40,Ринки_1_12!AH40,Ринки_13_24!AH40,Ринки_25_36!AH40,Ринки_37_48!AH40),1/SUM(Обл_центр!AI40,Ринки_1_12!AI40,Ринки_13_24!AI40,Ринки_25_36!AI40,Ринки_37_48!AI40)))," ",POWER(PRODUCT(Обл_центр!AH40,Ринки_1_12!AH40,Ринки_13_24!AH40,Ринки_25_36!AH40,Ринки_37_48!AH40),1/SUM(Обл_центр!AI40,Ринки_1_12!AI40,Ринки_13_24!AI40,Ринки_25_36!AI40,Ринки_37_48!AI40)))</f>
        <v>50.58</v>
      </c>
      <c r="F38" s="114">
        <f>SUM(Обл_центр!AI40,Ринки_1_12!AI40,Ринки_13_24!AI40,Ринки_25_36!AI40,Ринки_37_48!AI40)</f>
        <v>11</v>
      </c>
      <c r="G38" s="116">
        <f>IF(ISERR(POWER(PRODUCT(Обл_центр!AF40,Обл_центр!AH40,Ринки_1_12!AF40,Ринки_1_12!AH40,Ринки_13_24!AF40,Ринки_13_24!AH40,Ринки_25_36!AF40,Ринки_25_36!AH40,Ринки_37_48!AF40,Ринки_37_48!AH40),1/SUM(Обл_центр!AG40,Обл_центр!AI40,Ринки_1_12!AG40,Ринки_1_12!AI40,Ринки_13_24!AG40,Ринки_13_24!AI40,Ринки_25_36!AG40,Ринки_25_36!AI40,Ринки_37_48!AG40,Ринки_37_48!AI40)))," ",POWER(PRODUCT(Обл_центр!AF40,Обл_центр!AH40,Ринки_1_12!AF40,Ринки_1_12!AH40,Ринки_13_24!AF40,Ринки_13_24!AH40,Ринки_25_36!AF40,Ринки_25_36!AH40,Ринки_37_48!AF40,Ринки_37_48!AH40),1/SUM(Обл_центр!AG40,Обл_центр!AI40,Ринки_1_12!AG40,Ринки_1_12!AI40,Ринки_13_24!AG40,Ринки_13_24!AI40,Ринки_25_36!AG40,Ринки_25_36!AI40,Ринки_37_48!AG40,Ринки_37_48!AI40)))</f>
        <v>47.07</v>
      </c>
      <c r="H38" s="115" t="str">
        <f>IF(ISERR(POWER(Обл_центр!AF40,1/Обл_центр!AG40))," ",POWER(Обл_центр!AF40,1/Обл_центр!AG40))</f>
        <v> </v>
      </c>
      <c r="I38" s="117">
        <f>Обл_центр!AG40</f>
        <v>0</v>
      </c>
      <c r="J38" s="118" t="str">
        <f>IF(ISERR(POWER(Обл_центр!AH40,1/Обл_центр!AI40))," ",POWER(Обл_центр!AH40,1/Обл_центр!AI40))</f>
        <v> </v>
      </c>
      <c r="K38" s="119">
        <f>Обл_центр!AI40</f>
        <v>0</v>
      </c>
      <c r="L38" s="116" t="str">
        <f>IF(ISERR(POWER(PRODUCT(Обл_центр!AF40,Обл_центр!AH40),1/SUM(Обл_центр!AG40,Обл_центр!AI40)))," ",POWER(PRODUCT(Обл_центр!AF40,Обл_центр!AH40),1/SUM(Обл_центр!AG40,Обл_центр!AI40)))</f>
        <v> </v>
      </c>
      <c r="M38" s="115">
        <f>IF(ISERR(POWER(PRODUCT(Ринки_1_12!AF40,Ринки_13_24!AF40,Ринки_25_36!AF40,Ринки_37_48!AF40),1/SUM(Ринки_1_12!AG40,Ринки_13_24!AG40,Ринки_25_36!AG40,Ринки_37_48!AG40)))," ",POWER(PRODUCT(Ринки_1_12!AF40,Ринки_13_24!AF40,Ринки_25_36!AF40,Ринки_37_48!AF40),1/SUM(Ринки_1_12!AG40,Ринки_13_24!AG40,Ринки_25_36!AG40,Ринки_37_48!AG40)))</f>
        <v>43.81</v>
      </c>
      <c r="N38" s="114">
        <f>SUM(Ринки_1_12!AG40,Ринки_13_24!AG40,Ринки_25_36!AG40,Ринки_37_48!AG40)</f>
        <v>11</v>
      </c>
      <c r="O38" s="115">
        <f>IF(ISERR(POWER(PRODUCT(Ринки_1_12!AH40,Ринки_13_24!AH40,Ринки_25_36!AH40,Ринки_37_48!AH40),1/SUM(Ринки_1_12!AI40,Ринки_13_24!AI40,Ринки_25_36!AI40,Ринки_37_48!AI40)))," ",POWER(PRODUCT(Ринки_1_12!AH40,Ринки_13_24!AH40,Ринки_25_36!AH40,Ринки_37_48!AH40),1/SUM(Ринки_1_12!AI40,Ринки_13_24!AI40,Ринки_25_36!AI40,Ринки_37_48!AI40)))</f>
        <v>50.58</v>
      </c>
      <c r="P38" s="114">
        <f>SUM(Ринки_1_12!AI40,Ринки_13_24!AI40,Ринки_25_36!AI40,Ринки_37_48!AI40)</f>
        <v>11</v>
      </c>
      <c r="Q38" s="116">
        <f>IF(ISERR(POWER(PRODUCT(Ринки_1_12!AF40,Ринки_1_12!AH40,Ринки_13_24!AF40,Ринки_13_24!AH40,Ринки_25_36!AF40,Ринки_25_36!AH40,Ринки_37_48!AF40,Ринки_37_48!AH40),1/SUM(Ринки_1_12!AG40,Ринки_1_12!AI40,Ринки_13_24!AG40,Ринки_13_24!AI40,Ринки_25_36!AG40,Ринки_25_36!AI40,Ринки_37_48!AG40,Ринки_37_48!AI40)))," ",POWER(PRODUCT(Ринки_1_12!AF40,Ринки_1_12!AH40,Ринки_13_24!AF40,Ринки_13_24!AH40,Ринки_25_36!AF40,Ринки_25_36!AH40,Ринки_37_48!AF40,Ринки_37_48!AH40),1/SUM(Ринки_1_12!AG40,Ринки_1_12!AI40,Ринки_13_24!AG40,Ринки_13_24!AI40,Ринки_25_36!AG40,Ринки_25_36!AI40,Ринки_37_48!AG40,Ринки_37_48!AI40)))</f>
        <v>47.07</v>
      </c>
    </row>
    <row r="39" spans="1:17" ht="17.25" customHeight="1">
      <c r="A39" s="5">
        <v>34</v>
      </c>
      <c r="B39" s="61" t="s">
        <v>30</v>
      </c>
      <c r="C39" s="113">
        <f>IF(ISERR(POWER(PRODUCT(Обл_центр!AF41,Ринки_1_12!AF41,Ринки_13_24!AF41,Ринки_25_36!AF41,Ринки_37_48!AF41),1/SUM(Обл_центр!AG41,Ринки_1_12!AG41,Ринки_13_24!AG41,Ринки_25_36!AG41,Ринки_37_48!AG41)))," ",POWER(PRODUCT(Обл_центр!AF41,Ринки_1_12!AF41,Ринки_13_24!AF41,Ринки_25_36!AF41,Ринки_37_48!AF41),1/SUM(Обл_центр!AG41,Ринки_1_12!AG41,Ринки_13_24!AG41,Ринки_25_36!AG41,Ринки_37_48!AG41)))</f>
        <v>65.45</v>
      </c>
      <c r="D39" s="114">
        <f>SUM(Обл_центр!AG41,Ринки_1_12!AG41,Ринки_13_24!AG41,Ринки_25_36!AG41,Ринки_37_48!AG41)</f>
        <v>11</v>
      </c>
      <c r="E39" s="115">
        <f>IF(ISERR(POWER(PRODUCT(Обл_центр!AH41,Ринки_1_12!AH41,Ринки_13_24!AH41,Ринки_25_36!AH41,Ринки_37_48!AH41),1/SUM(Обл_центр!AI41,Ринки_1_12!AI41,Ринки_13_24!AI41,Ринки_25_36!AI41,Ринки_37_48!AI41)))," ",POWER(PRODUCT(Обл_центр!AH41,Ринки_1_12!AH41,Ринки_13_24!AH41,Ринки_25_36!AH41,Ринки_37_48!AH41),1/SUM(Обл_центр!AI41,Ринки_1_12!AI41,Ринки_13_24!AI41,Ринки_25_36!AI41,Ринки_37_48!AI41)))</f>
        <v>76.39</v>
      </c>
      <c r="F39" s="114">
        <f>SUM(Обл_центр!AI41,Ринки_1_12!AI41,Ринки_13_24!AI41,Ринки_25_36!AI41,Ринки_37_48!AI41)</f>
        <v>11</v>
      </c>
      <c r="G39" s="116">
        <f>IF(ISERR(POWER(PRODUCT(Обл_центр!AF41,Обл_центр!AH41,Ринки_1_12!AF41,Ринки_1_12!AH41,Ринки_13_24!AF41,Ринки_13_24!AH41,Ринки_25_36!AF41,Ринки_25_36!AH41,Ринки_37_48!AF41,Ринки_37_48!AH41),1/SUM(Обл_центр!AG41,Обл_центр!AI41,Ринки_1_12!AG41,Ринки_1_12!AI41,Ринки_13_24!AG41,Ринки_13_24!AI41,Ринки_25_36!AG41,Ринки_25_36!AI41,Ринки_37_48!AG41,Ринки_37_48!AI41)))," ",POWER(PRODUCT(Обл_центр!AF41,Обл_центр!AH41,Ринки_1_12!AF41,Ринки_1_12!AH41,Ринки_13_24!AF41,Ринки_13_24!AH41,Ринки_25_36!AF41,Ринки_25_36!AH41,Ринки_37_48!AF41,Ринки_37_48!AH41),1/SUM(Обл_центр!AG41,Обл_центр!AI41,Ринки_1_12!AG41,Ринки_1_12!AI41,Ринки_13_24!AG41,Ринки_13_24!AI41,Ринки_25_36!AG41,Ринки_25_36!AI41,Ринки_37_48!AG41,Ринки_37_48!AI41)))</f>
        <v>70.71</v>
      </c>
      <c r="H39" s="115" t="str">
        <f>IF(ISERR(POWER(Обл_центр!AF41,1/Обл_центр!AG41))," ",POWER(Обл_центр!AF41,1/Обл_центр!AG41))</f>
        <v> </v>
      </c>
      <c r="I39" s="117">
        <f>Обл_центр!AG41</f>
        <v>0</v>
      </c>
      <c r="J39" s="118" t="str">
        <f>IF(ISERR(POWER(Обл_центр!AH41,1/Обл_центр!AI41))," ",POWER(Обл_центр!AH41,1/Обл_центр!AI41))</f>
        <v> </v>
      </c>
      <c r="K39" s="119">
        <f>Обл_центр!AI41</f>
        <v>0</v>
      </c>
      <c r="L39" s="116" t="str">
        <f>IF(ISERR(POWER(PRODUCT(Обл_центр!AF41,Обл_центр!AH41),1/SUM(Обл_центр!AG41,Обл_центр!AI41)))," ",POWER(PRODUCT(Обл_центр!AF41,Обл_центр!AH41),1/SUM(Обл_центр!AG41,Обл_центр!AI41)))</f>
        <v> </v>
      </c>
      <c r="M39" s="115">
        <f>IF(ISERR(POWER(PRODUCT(Ринки_1_12!AF41,Ринки_13_24!AF41,Ринки_25_36!AF41,Ринки_37_48!AF41),1/SUM(Ринки_1_12!AG41,Ринки_13_24!AG41,Ринки_25_36!AG41,Ринки_37_48!AG41)))," ",POWER(PRODUCT(Ринки_1_12!AF41,Ринки_13_24!AF41,Ринки_25_36!AF41,Ринки_37_48!AF41),1/SUM(Ринки_1_12!AG41,Ринки_13_24!AG41,Ринки_25_36!AG41,Ринки_37_48!AG41)))</f>
        <v>65.45</v>
      </c>
      <c r="N39" s="114">
        <f>SUM(Ринки_1_12!AG41,Ринки_13_24!AG41,Ринки_25_36!AG41,Ринки_37_48!AG41)</f>
        <v>11</v>
      </c>
      <c r="O39" s="115">
        <f>IF(ISERR(POWER(PRODUCT(Ринки_1_12!AH41,Ринки_13_24!AH41,Ринки_25_36!AH41,Ринки_37_48!AH41),1/SUM(Ринки_1_12!AI41,Ринки_13_24!AI41,Ринки_25_36!AI41,Ринки_37_48!AI41)))," ",POWER(PRODUCT(Ринки_1_12!AH41,Ринки_13_24!AH41,Ринки_25_36!AH41,Ринки_37_48!AH41),1/SUM(Ринки_1_12!AI41,Ринки_13_24!AI41,Ринки_25_36!AI41,Ринки_37_48!AI41)))</f>
        <v>76.39</v>
      </c>
      <c r="P39" s="114">
        <f>SUM(Ринки_1_12!AI41,Ринки_13_24!AI41,Ринки_25_36!AI41,Ринки_37_48!AI41)</f>
        <v>11</v>
      </c>
      <c r="Q39" s="116">
        <f>IF(ISERR(POWER(PRODUCT(Ринки_1_12!AF41,Ринки_1_12!AH41,Ринки_13_24!AF41,Ринки_13_24!AH41,Ринки_25_36!AF41,Ринки_25_36!AH41,Ринки_37_48!AF41,Ринки_37_48!AH41),1/SUM(Ринки_1_12!AG41,Ринки_1_12!AI41,Ринки_13_24!AG41,Ринки_13_24!AI41,Ринки_25_36!AG41,Ринки_25_36!AI41,Ринки_37_48!AG41,Ринки_37_48!AI41)))," ",POWER(PRODUCT(Ринки_1_12!AF41,Ринки_1_12!AH41,Ринки_13_24!AF41,Ринки_13_24!AH41,Ринки_25_36!AF41,Ринки_25_36!AH41,Ринки_37_48!AF41,Ринки_37_48!AH41),1/SUM(Ринки_1_12!AG41,Ринки_1_12!AI41,Ринки_13_24!AG41,Ринки_13_24!AI41,Ринки_25_36!AG41,Ринки_25_36!AI41,Ринки_37_48!AG41,Ринки_37_48!AI41)))</f>
        <v>70.71</v>
      </c>
    </row>
    <row r="40" spans="1:17" ht="17.25" customHeight="1">
      <c r="A40" s="5">
        <v>35</v>
      </c>
      <c r="B40" s="61" t="s">
        <v>24</v>
      </c>
      <c r="C40" s="113">
        <f>IF(ISERR(POWER(PRODUCT(Обл_центр!AF42,Ринки_1_12!AF42,Ринки_13_24!AF42,Ринки_25_36!AF42,Ринки_37_48!AF42),1/SUM(Обл_центр!AG42,Ринки_1_12!AG42,Ринки_13_24!AG42,Ринки_25_36!AG42,Ринки_37_48!AG42)))," ",POWER(PRODUCT(Обл_центр!AF42,Ринки_1_12!AF42,Ринки_13_24!AF42,Ринки_25_36!AF42,Ринки_37_48!AF42),1/SUM(Обл_центр!AG42,Ринки_1_12!AG42,Ринки_13_24!AG42,Ринки_25_36!AG42,Ринки_37_48!AG42)))</f>
        <v>39.78</v>
      </c>
      <c r="D40" s="114">
        <f>SUM(Обл_центр!AG42,Ринки_1_12!AG42,Ринки_13_24!AG42,Ринки_25_36!AG42,Ринки_37_48!AG42)</f>
        <v>11</v>
      </c>
      <c r="E40" s="115">
        <f>IF(ISERR(POWER(PRODUCT(Обл_центр!AH42,Ринки_1_12!AH42,Ринки_13_24!AH42,Ринки_25_36!AH42,Ринки_37_48!AH42),1/SUM(Обл_центр!AI42,Ринки_1_12!AI42,Ринки_13_24!AI42,Ринки_25_36!AI42,Ринки_37_48!AI42)))," ",POWER(PRODUCT(Обл_центр!AH42,Ринки_1_12!AH42,Ринки_13_24!AH42,Ринки_25_36!AH42,Ринки_37_48!AH42),1/SUM(Обл_центр!AI42,Ринки_1_12!AI42,Ринки_13_24!AI42,Ринки_25_36!AI42,Ринки_37_48!AI42)))</f>
        <v>41.97</v>
      </c>
      <c r="F40" s="114">
        <f>SUM(Обл_центр!AI42,Ринки_1_12!AI42,Ринки_13_24!AI42,Ринки_25_36!AI42,Ринки_37_48!AI42)</f>
        <v>11</v>
      </c>
      <c r="G40" s="116">
        <f>IF(ISERR(POWER(PRODUCT(Обл_центр!AF42,Обл_центр!AH42,Ринки_1_12!AF42,Ринки_1_12!AH42,Ринки_13_24!AF42,Ринки_13_24!AH42,Ринки_25_36!AF42,Ринки_25_36!AH42,Ринки_37_48!AF42,Ринки_37_48!AH42),1/SUM(Обл_центр!AG42,Обл_центр!AI42,Ринки_1_12!AG42,Ринки_1_12!AI42,Ринки_13_24!AG42,Ринки_13_24!AI42,Ринки_25_36!AG42,Ринки_25_36!AI42,Ринки_37_48!AG42,Ринки_37_48!AI42)))," ",POWER(PRODUCT(Обл_центр!AF42,Обл_центр!AH42,Ринки_1_12!AF42,Ринки_1_12!AH42,Ринки_13_24!AF42,Ринки_13_24!AH42,Ринки_25_36!AF42,Ринки_25_36!AH42,Ринки_37_48!AF42,Ринки_37_48!AH42),1/SUM(Обл_центр!AG42,Обл_центр!AI42,Ринки_1_12!AG42,Ринки_1_12!AI42,Ринки_13_24!AG42,Ринки_13_24!AI42,Ринки_25_36!AG42,Ринки_25_36!AI42,Ринки_37_48!AG42,Ринки_37_48!AI42)))</f>
        <v>40.86</v>
      </c>
      <c r="H40" s="115" t="str">
        <f>IF(ISERR(POWER(Обл_центр!AF42,1/Обл_центр!AG42))," ",POWER(Обл_центр!AF42,1/Обл_центр!AG42))</f>
        <v> </v>
      </c>
      <c r="I40" s="117">
        <f>Обл_центр!AG42</f>
        <v>0</v>
      </c>
      <c r="J40" s="118" t="str">
        <f>IF(ISERR(POWER(Обл_центр!AH42,1/Обл_центр!AI42))," ",POWER(Обл_центр!AH42,1/Обл_центр!AI42))</f>
        <v> </v>
      </c>
      <c r="K40" s="119">
        <f>Обл_центр!AI42</f>
        <v>0</v>
      </c>
      <c r="L40" s="116" t="str">
        <f>IF(ISERR(POWER(PRODUCT(Обл_центр!AF42,Обл_центр!AH42),1/SUM(Обл_центр!AG42,Обл_центр!AI42)))," ",POWER(PRODUCT(Обл_центр!AF42,Обл_центр!AH42),1/SUM(Обл_центр!AG42,Обл_центр!AI42)))</f>
        <v> </v>
      </c>
      <c r="M40" s="115">
        <f>IF(ISERR(POWER(PRODUCT(Ринки_1_12!AF42,Ринки_13_24!AF42,Ринки_25_36!AF42,Ринки_37_48!AF42),1/SUM(Ринки_1_12!AG42,Ринки_13_24!AG42,Ринки_25_36!AG42,Ринки_37_48!AG42)))," ",POWER(PRODUCT(Ринки_1_12!AF42,Ринки_13_24!AF42,Ринки_25_36!AF42,Ринки_37_48!AF42),1/SUM(Ринки_1_12!AG42,Ринки_13_24!AG42,Ринки_25_36!AG42,Ринки_37_48!AG42)))</f>
        <v>39.78</v>
      </c>
      <c r="N40" s="114">
        <f>SUM(Ринки_1_12!AG42,Ринки_13_24!AG42,Ринки_25_36!AG42,Ринки_37_48!AG42)</f>
        <v>11</v>
      </c>
      <c r="O40" s="115">
        <f>IF(ISERR(POWER(PRODUCT(Ринки_1_12!AH42,Ринки_13_24!AH42,Ринки_25_36!AH42,Ринки_37_48!AH42),1/SUM(Ринки_1_12!AI42,Ринки_13_24!AI42,Ринки_25_36!AI42,Ринки_37_48!AI42)))," ",POWER(PRODUCT(Ринки_1_12!AH42,Ринки_13_24!AH42,Ринки_25_36!AH42,Ринки_37_48!AH42),1/SUM(Ринки_1_12!AI42,Ринки_13_24!AI42,Ринки_25_36!AI42,Ринки_37_48!AI42)))</f>
        <v>41.97</v>
      </c>
      <c r="P40" s="114">
        <f>SUM(Ринки_1_12!AI42,Ринки_13_24!AI42,Ринки_25_36!AI42,Ринки_37_48!AI42)</f>
        <v>11</v>
      </c>
      <c r="Q40" s="116">
        <f>IF(ISERR(POWER(PRODUCT(Ринки_1_12!AF42,Ринки_1_12!AH42,Ринки_13_24!AF42,Ринки_13_24!AH42,Ринки_25_36!AF42,Ринки_25_36!AH42,Ринки_37_48!AF42,Ринки_37_48!AH42),1/SUM(Ринки_1_12!AG42,Ринки_1_12!AI42,Ринки_13_24!AG42,Ринки_13_24!AI42,Ринки_25_36!AG42,Ринки_25_36!AI42,Ринки_37_48!AG42,Ринки_37_48!AI42)))," ",POWER(PRODUCT(Ринки_1_12!AF42,Ринки_1_12!AH42,Ринки_13_24!AF42,Ринки_13_24!AH42,Ринки_25_36!AF42,Ринки_25_36!AH42,Ринки_37_48!AF42,Ринки_37_48!AH42),1/SUM(Ринки_1_12!AG42,Ринки_1_12!AI42,Ринки_13_24!AG42,Ринки_13_24!AI42,Ринки_25_36!AG42,Ринки_25_36!AI42,Ринки_37_48!AG42,Ринки_37_48!AI42)))</f>
        <v>40.86</v>
      </c>
    </row>
    <row r="41" spans="1:17" ht="17.25" customHeight="1">
      <c r="A41" s="5">
        <v>36</v>
      </c>
      <c r="B41" s="61" t="s">
        <v>25</v>
      </c>
      <c r="C41" s="113">
        <f>IF(ISERR(POWER(PRODUCT(Обл_центр!AF43,Ринки_1_12!AF43,Ринки_13_24!AF43,Ринки_25_36!AF43,Ринки_37_48!AF43),1/SUM(Обл_центр!AG43,Ринки_1_12!AG43,Ринки_13_24!AG43,Ринки_25_36!AG43,Ринки_37_48!AG43)))," ",POWER(PRODUCT(Обл_центр!AF43,Ринки_1_12!AF43,Ринки_13_24!AF43,Ринки_25_36!AF43,Ринки_37_48!AF43),1/SUM(Обл_центр!AG43,Ринки_1_12!AG43,Ринки_13_24!AG43,Ринки_25_36!AG43,Ринки_37_48!AG43)))</f>
        <v>53.23</v>
      </c>
      <c r="D41" s="114">
        <f>SUM(Обл_центр!AG43,Ринки_1_12!AG43,Ринки_13_24!AG43,Ринки_25_36!AG43,Ринки_37_48!AG43)</f>
        <v>10</v>
      </c>
      <c r="E41" s="115">
        <f>IF(ISERR(POWER(PRODUCT(Обл_центр!AH43,Ринки_1_12!AH43,Ринки_13_24!AH43,Ринки_25_36!AH43,Ринки_37_48!AH43),1/SUM(Обл_центр!AI43,Ринки_1_12!AI43,Ринки_13_24!AI43,Ринки_25_36!AI43,Ринки_37_48!AI43)))," ",POWER(PRODUCT(Обл_центр!AH43,Ринки_1_12!AH43,Ринки_13_24!AH43,Ринки_25_36!AH43,Ринки_37_48!AH43),1/SUM(Обл_центр!AI43,Ринки_1_12!AI43,Ринки_13_24!AI43,Ринки_25_36!AI43,Ринки_37_48!AI43)))</f>
        <v>55.85</v>
      </c>
      <c r="F41" s="114">
        <f>SUM(Обл_центр!AI43,Ринки_1_12!AI43,Ринки_13_24!AI43,Ринки_25_36!AI43,Ринки_37_48!AI43)</f>
        <v>10</v>
      </c>
      <c r="G41" s="116">
        <f>IF(ISERR(POWER(PRODUCT(Обл_центр!AF43,Обл_центр!AH43,Ринки_1_12!AF43,Ринки_1_12!AH43,Ринки_13_24!AF43,Ринки_13_24!AH43,Ринки_25_36!AF43,Ринки_25_36!AH43,Ринки_37_48!AF43,Ринки_37_48!AH43),1/SUM(Обл_центр!AG43,Обл_центр!AI43,Ринки_1_12!AG43,Ринки_1_12!AI43,Ринки_13_24!AG43,Ринки_13_24!AI43,Ринки_25_36!AG43,Ринки_25_36!AI43,Ринки_37_48!AG43,Ринки_37_48!AI43)))," ",POWER(PRODUCT(Обл_центр!AF43,Обл_центр!AH43,Ринки_1_12!AF43,Ринки_1_12!AH43,Ринки_13_24!AF43,Ринки_13_24!AH43,Ринки_25_36!AF43,Ринки_25_36!AH43,Ринки_37_48!AF43,Ринки_37_48!AH43),1/SUM(Обл_центр!AG43,Обл_центр!AI43,Ринки_1_12!AG43,Ринки_1_12!AI43,Ринки_13_24!AG43,Ринки_13_24!AI43,Ринки_25_36!AG43,Ринки_25_36!AI43,Ринки_37_48!AG43,Ринки_37_48!AI43)))</f>
        <v>54.53</v>
      </c>
      <c r="H41" s="115" t="str">
        <f>IF(ISERR(POWER(Обл_центр!AF43,1/Обл_центр!AG43))," ",POWER(Обл_центр!AF43,1/Обл_центр!AG43))</f>
        <v> </v>
      </c>
      <c r="I41" s="117">
        <f>Обл_центр!AG43</f>
        <v>0</v>
      </c>
      <c r="J41" s="118" t="str">
        <f>IF(ISERR(POWER(Обл_центр!AH43,1/Обл_центр!AI43))," ",POWER(Обл_центр!AH43,1/Обл_центр!AI43))</f>
        <v> </v>
      </c>
      <c r="K41" s="119">
        <f>Обл_центр!AI43</f>
        <v>0</v>
      </c>
      <c r="L41" s="116" t="str">
        <f>IF(ISERR(POWER(PRODUCT(Обл_центр!AF43,Обл_центр!AH43),1/SUM(Обл_центр!AG43,Обл_центр!AI43)))," ",POWER(PRODUCT(Обл_центр!AF43,Обл_центр!AH43),1/SUM(Обл_центр!AG43,Обл_центр!AI43)))</f>
        <v> </v>
      </c>
      <c r="M41" s="115">
        <f>IF(ISERR(POWER(PRODUCT(Ринки_1_12!AF43,Ринки_13_24!AF43,Ринки_25_36!AF43,Ринки_37_48!AF43),1/SUM(Ринки_1_12!AG43,Ринки_13_24!AG43,Ринки_25_36!AG43,Ринки_37_48!AG43)))," ",POWER(PRODUCT(Ринки_1_12!AF43,Ринки_13_24!AF43,Ринки_25_36!AF43,Ринки_37_48!AF43),1/SUM(Ринки_1_12!AG43,Ринки_13_24!AG43,Ринки_25_36!AG43,Ринки_37_48!AG43)))</f>
        <v>53.23</v>
      </c>
      <c r="N41" s="114">
        <f>SUM(Ринки_1_12!AG43,Ринки_13_24!AG43,Ринки_25_36!AG43,Ринки_37_48!AG43)</f>
        <v>10</v>
      </c>
      <c r="O41" s="115">
        <f>IF(ISERR(POWER(PRODUCT(Ринки_1_12!AH43,Ринки_13_24!AH43,Ринки_25_36!AH43,Ринки_37_48!AH43),1/SUM(Ринки_1_12!AI43,Ринки_13_24!AI43,Ринки_25_36!AI43,Ринки_37_48!AI43)))," ",POWER(PRODUCT(Ринки_1_12!AH43,Ринки_13_24!AH43,Ринки_25_36!AH43,Ринки_37_48!AH43),1/SUM(Ринки_1_12!AI43,Ринки_13_24!AI43,Ринки_25_36!AI43,Ринки_37_48!AI43)))</f>
        <v>55.85</v>
      </c>
      <c r="P41" s="114">
        <f>SUM(Ринки_1_12!AI43,Ринки_13_24!AI43,Ринки_25_36!AI43,Ринки_37_48!AI43)</f>
        <v>10</v>
      </c>
      <c r="Q41" s="116">
        <f>IF(ISERR(POWER(PRODUCT(Ринки_1_12!AF43,Ринки_1_12!AH43,Ринки_13_24!AF43,Ринки_13_24!AH43,Ринки_25_36!AF43,Ринки_25_36!AH43,Ринки_37_48!AF43,Ринки_37_48!AH43),1/SUM(Ринки_1_12!AG43,Ринки_1_12!AI43,Ринки_13_24!AG43,Ринки_13_24!AI43,Ринки_25_36!AG43,Ринки_25_36!AI43,Ринки_37_48!AG43,Ринки_37_48!AI43)))," ",POWER(PRODUCT(Ринки_1_12!AF43,Ринки_1_12!AH43,Ринки_13_24!AF43,Ринки_13_24!AH43,Ринки_25_36!AF43,Ринки_25_36!AH43,Ринки_37_48!AF43,Ринки_37_48!AH43),1/SUM(Ринки_1_12!AG43,Ринки_1_12!AI43,Ринки_13_24!AG43,Ринки_13_24!AI43,Ринки_25_36!AG43,Ринки_25_36!AI43,Ринки_37_48!AG43,Ринки_37_48!AI43)))</f>
        <v>54.53</v>
      </c>
    </row>
    <row r="42" spans="1:17" ht="17.25" customHeight="1">
      <c r="A42" s="5">
        <v>37</v>
      </c>
      <c r="B42" s="61" t="s">
        <v>26</v>
      </c>
      <c r="C42" s="113">
        <f>IF(ISERR(POWER(PRODUCT(Обл_центр!AF44,Ринки_1_12!AF44,Ринки_13_24!AF44,Ринки_25_36!AF44,Ринки_37_48!AF44),1/SUM(Обл_центр!AG44,Ринки_1_12!AG44,Ринки_13_24!AG44,Ринки_25_36!AG44,Ринки_37_48!AG44)))," ",POWER(PRODUCT(Обл_центр!AF44,Ринки_1_12!AF44,Ринки_13_24!AF44,Ринки_25_36!AF44,Ринки_37_48!AF44),1/SUM(Обл_центр!AG44,Ринки_1_12!AG44,Ринки_13_24!AG44,Ринки_25_36!AG44,Ринки_37_48!AG44)))</f>
        <v>14.82</v>
      </c>
      <c r="D42" s="114">
        <f>SUM(Обл_центр!AG44,Ринки_1_12!AG44,Ринки_13_24!AG44,Ринки_25_36!AG44,Ринки_37_48!AG44)</f>
        <v>11</v>
      </c>
      <c r="E42" s="115">
        <f>IF(ISERR(POWER(PRODUCT(Обл_центр!AH44,Ринки_1_12!AH44,Ринки_13_24!AH44,Ринки_25_36!AH44,Ринки_37_48!AH44),1/SUM(Обл_центр!AI44,Ринки_1_12!AI44,Ринки_13_24!AI44,Ринки_25_36!AI44,Ринки_37_48!AI44)))," ",POWER(PRODUCT(Обл_центр!AH44,Ринки_1_12!AH44,Ринки_13_24!AH44,Ринки_25_36!AH44,Ринки_37_48!AH44),1/SUM(Обл_центр!AI44,Ринки_1_12!AI44,Ринки_13_24!AI44,Ринки_25_36!AI44,Ринки_37_48!AI44)))</f>
        <v>16.07</v>
      </c>
      <c r="F42" s="114">
        <f>SUM(Обл_центр!AI44,Ринки_1_12!AI44,Ринки_13_24!AI44,Ринки_25_36!AI44,Ринки_37_48!AI44)</f>
        <v>11</v>
      </c>
      <c r="G42" s="116">
        <f>IF(ISERR(POWER(PRODUCT(Обл_центр!AF44,Обл_центр!AH44,Ринки_1_12!AF44,Ринки_1_12!AH44,Ринки_13_24!AF44,Ринки_13_24!AH44,Ринки_25_36!AF44,Ринки_25_36!AH44,Ринки_37_48!AF44,Ринки_37_48!AH44),1/SUM(Обл_центр!AG44,Обл_центр!AI44,Ринки_1_12!AG44,Ринки_1_12!AI44,Ринки_13_24!AG44,Ринки_13_24!AI44,Ринки_25_36!AG44,Ринки_25_36!AI44,Ринки_37_48!AG44,Ринки_37_48!AI44)))," ",POWER(PRODUCT(Обл_центр!AF44,Обл_центр!AH44,Ринки_1_12!AF44,Ринки_1_12!AH44,Ринки_13_24!AF44,Ринки_13_24!AH44,Ринки_25_36!AF44,Ринки_25_36!AH44,Ринки_37_48!AF44,Ринки_37_48!AH44),1/SUM(Обл_центр!AG44,Обл_центр!AI44,Ринки_1_12!AG44,Ринки_1_12!AI44,Ринки_13_24!AG44,Ринки_13_24!AI44,Ринки_25_36!AG44,Ринки_25_36!AI44,Ринки_37_48!AG44,Ринки_37_48!AI44)))</f>
        <v>15.43</v>
      </c>
      <c r="H42" s="115" t="str">
        <f>IF(ISERR(POWER(Обл_центр!AF44,1/Обл_центр!AG44))," ",POWER(Обл_центр!AF44,1/Обл_центр!AG44))</f>
        <v> </v>
      </c>
      <c r="I42" s="117">
        <f>Обл_центр!AG44</f>
        <v>0</v>
      </c>
      <c r="J42" s="118" t="str">
        <f>IF(ISERR(POWER(Обл_центр!AH44,1/Обл_центр!AI44))," ",POWER(Обл_центр!AH44,1/Обл_центр!AI44))</f>
        <v> </v>
      </c>
      <c r="K42" s="119">
        <f>Обл_центр!AI44</f>
        <v>0</v>
      </c>
      <c r="L42" s="116" t="str">
        <f>IF(ISERR(POWER(PRODUCT(Обл_центр!AF44,Обл_центр!AH44),1/SUM(Обл_центр!AG44,Обл_центр!AI44)))," ",POWER(PRODUCT(Обл_центр!AF44,Обл_центр!AH44),1/SUM(Обл_центр!AG44,Обл_центр!AI44)))</f>
        <v> </v>
      </c>
      <c r="M42" s="115">
        <f>IF(ISERR(POWER(PRODUCT(Ринки_1_12!AF44,Ринки_13_24!AF44,Ринки_25_36!AF44,Ринки_37_48!AF44),1/SUM(Ринки_1_12!AG44,Ринки_13_24!AG44,Ринки_25_36!AG44,Ринки_37_48!AG44)))," ",POWER(PRODUCT(Ринки_1_12!AF44,Ринки_13_24!AF44,Ринки_25_36!AF44,Ринки_37_48!AF44),1/SUM(Ринки_1_12!AG44,Ринки_13_24!AG44,Ринки_25_36!AG44,Ринки_37_48!AG44)))</f>
        <v>14.82</v>
      </c>
      <c r="N42" s="114">
        <f>SUM(Ринки_1_12!AG44,Ринки_13_24!AG44,Ринки_25_36!AG44,Ринки_37_48!AG44)</f>
        <v>11</v>
      </c>
      <c r="O42" s="115">
        <f>IF(ISERR(POWER(PRODUCT(Ринки_1_12!AH44,Ринки_13_24!AH44,Ринки_25_36!AH44,Ринки_37_48!AH44),1/SUM(Ринки_1_12!AI44,Ринки_13_24!AI44,Ринки_25_36!AI44,Ринки_37_48!AI44)))," ",POWER(PRODUCT(Ринки_1_12!AH44,Ринки_13_24!AH44,Ринки_25_36!AH44,Ринки_37_48!AH44),1/SUM(Ринки_1_12!AI44,Ринки_13_24!AI44,Ринки_25_36!AI44,Ринки_37_48!AI44)))</f>
        <v>16.07</v>
      </c>
      <c r="P42" s="114">
        <f>SUM(Ринки_1_12!AI44,Ринки_13_24!AI44,Ринки_25_36!AI44,Ринки_37_48!AI44)</f>
        <v>11</v>
      </c>
      <c r="Q42" s="116">
        <f>IF(ISERR(POWER(PRODUCT(Ринки_1_12!AF44,Ринки_1_12!AH44,Ринки_13_24!AF44,Ринки_13_24!AH44,Ринки_25_36!AF44,Ринки_25_36!AH44,Ринки_37_48!AF44,Ринки_37_48!AH44),1/SUM(Ринки_1_12!AG44,Ринки_1_12!AI44,Ринки_13_24!AG44,Ринки_13_24!AI44,Ринки_25_36!AG44,Ринки_25_36!AI44,Ринки_37_48!AG44,Ринки_37_48!AI44)))," ",POWER(PRODUCT(Ринки_1_12!AF44,Ринки_1_12!AH44,Ринки_13_24!AF44,Ринки_13_24!AH44,Ринки_25_36!AF44,Ринки_25_36!AH44,Ринки_37_48!AF44,Ринки_37_48!AH44),1/SUM(Ринки_1_12!AG44,Ринки_1_12!AI44,Ринки_13_24!AG44,Ринки_13_24!AI44,Ринки_25_36!AG44,Ринки_25_36!AI44,Ринки_37_48!AG44,Ринки_37_48!AI44)))</f>
        <v>15.43</v>
      </c>
    </row>
    <row r="43" spans="1:17" ht="17.25" customHeight="1">
      <c r="A43" s="5">
        <v>38</v>
      </c>
      <c r="B43" s="62" t="s">
        <v>135</v>
      </c>
      <c r="C43" s="113" t="str">
        <f>IF(ISERR(POWER(PRODUCT(Обл_центр!AF45,Ринки_1_12!AF45,Ринки_13_24!AF45,Ринки_25_36!AF45,Ринки_37_48!AF45),1/SUM(Обл_центр!AG45,Ринки_1_12!AG45,Ринки_13_24!AG45,Ринки_25_36!AG45,Ринки_37_48!AG45)))," ",POWER(PRODUCT(Обл_центр!AF45,Ринки_1_12!AF45,Ринки_13_24!AF45,Ринки_25_36!AF45,Ринки_37_48!AF45),1/SUM(Обл_центр!AG45,Ринки_1_12!AG45,Ринки_13_24!AG45,Ринки_25_36!AG45,Ринки_37_48!AG45)))</f>
        <v> </v>
      </c>
      <c r="D43" s="114">
        <f>SUM(Обл_центр!AG45,Ринки_1_12!AG45,Ринки_13_24!AG45,Ринки_25_36!AG45,Ринки_37_48!AG45)</f>
        <v>0</v>
      </c>
      <c r="E43" s="115" t="str">
        <f>IF(ISERR(POWER(PRODUCT(Обл_центр!AH45,Ринки_1_12!AH45,Ринки_13_24!AH45,Ринки_25_36!AH45,Ринки_37_48!AH45),1/SUM(Обл_центр!AI45,Ринки_1_12!AI45,Ринки_13_24!AI45,Ринки_25_36!AI45,Ринки_37_48!AI45)))," ",POWER(PRODUCT(Обл_центр!AH45,Ринки_1_12!AH45,Ринки_13_24!AH45,Ринки_25_36!AH45,Ринки_37_48!AH45),1/SUM(Обл_центр!AI45,Ринки_1_12!AI45,Ринки_13_24!AI45,Ринки_25_36!AI45,Ринки_37_48!AI45)))</f>
        <v> </v>
      </c>
      <c r="F43" s="114">
        <f>SUM(Обл_центр!AI45,Ринки_1_12!AI45,Ринки_13_24!AI45,Ринки_25_36!AI45,Ринки_37_48!AI45)</f>
        <v>0</v>
      </c>
      <c r="G43" s="116" t="str">
        <f>IF(ISERR(POWER(PRODUCT(Обл_центр!AF45,Обл_центр!AH45,Ринки_1_12!AF45,Ринки_1_12!AH45,Ринки_13_24!AF45,Ринки_13_24!AH45,Ринки_25_36!AF45,Ринки_25_36!AH45,Ринки_37_48!AF45,Ринки_37_48!AH45),1/SUM(Обл_центр!AG45,Обл_центр!AI45,Ринки_1_12!AG45,Ринки_1_12!AI45,Ринки_13_24!AG45,Ринки_13_24!AI45,Ринки_25_36!AG45,Ринки_25_36!AI45,Ринки_37_48!AG45,Ринки_37_48!AI45)))," ",POWER(PRODUCT(Обл_центр!AF45,Обл_центр!AH45,Ринки_1_12!AF45,Ринки_1_12!AH45,Ринки_13_24!AF45,Ринки_13_24!AH45,Ринки_25_36!AF45,Ринки_25_36!AH45,Ринки_37_48!AF45,Ринки_37_48!AH45),1/SUM(Обл_центр!AG45,Обл_центр!AI45,Ринки_1_12!AG45,Ринки_1_12!AI45,Ринки_13_24!AG45,Ринки_13_24!AI45,Ринки_25_36!AG45,Ринки_25_36!AI45,Ринки_37_48!AG45,Ринки_37_48!AI45)))</f>
        <v> </v>
      </c>
      <c r="H43" s="115" t="str">
        <f>IF(ISERR(POWER(Обл_центр!AF45,1/Обл_центр!AG45))," ",POWER(Обл_центр!AF45,1/Обл_центр!AG45))</f>
        <v> </v>
      </c>
      <c r="I43" s="117">
        <f>Обл_центр!AG45</f>
        <v>0</v>
      </c>
      <c r="J43" s="118" t="str">
        <f>IF(ISERR(POWER(Обл_центр!AH45,1/Обл_центр!AI45))," ",POWER(Обл_центр!AH45,1/Обл_центр!AI45))</f>
        <v> </v>
      </c>
      <c r="K43" s="119">
        <f>Обл_центр!AI45</f>
        <v>0</v>
      </c>
      <c r="L43" s="116" t="str">
        <f>IF(ISERR(POWER(PRODUCT(Обл_центр!AF45,Обл_центр!AH45),1/SUM(Обл_центр!AG45,Обл_центр!AI45)))," ",POWER(PRODUCT(Обл_центр!AF45,Обл_центр!AH45),1/SUM(Обл_центр!AG45,Обл_центр!AI45)))</f>
        <v> </v>
      </c>
      <c r="M43" s="115" t="str">
        <f>IF(ISERR(POWER(PRODUCT(Ринки_1_12!AF45,Ринки_13_24!AF45,Ринки_25_36!AF45,Ринки_37_48!AF45),1/SUM(Ринки_1_12!AG45,Ринки_13_24!AG45,Ринки_25_36!AG45,Ринки_37_48!AG45)))," ",POWER(PRODUCT(Ринки_1_12!AF45,Ринки_13_24!AF45,Ринки_25_36!AF45,Ринки_37_48!AF45),1/SUM(Ринки_1_12!AG45,Ринки_13_24!AG45,Ринки_25_36!AG45,Ринки_37_48!AG45)))</f>
        <v> </v>
      </c>
      <c r="N43" s="114">
        <f>SUM(Ринки_1_12!AG45,Ринки_13_24!AG45,Ринки_25_36!AG45,Ринки_37_48!AG45)</f>
        <v>0</v>
      </c>
      <c r="O43" s="115" t="str">
        <f>IF(ISERR(POWER(PRODUCT(Ринки_1_12!AH45,Ринки_13_24!AH45,Ринки_25_36!AH45,Ринки_37_48!AH45),1/SUM(Ринки_1_12!AI45,Ринки_13_24!AI45,Ринки_25_36!AI45,Ринки_37_48!AI45)))," ",POWER(PRODUCT(Ринки_1_12!AH45,Ринки_13_24!AH45,Ринки_25_36!AH45,Ринки_37_48!AH45),1/SUM(Ринки_1_12!AI45,Ринки_13_24!AI45,Ринки_25_36!AI45,Ринки_37_48!AI45)))</f>
        <v> </v>
      </c>
      <c r="P43" s="114">
        <f>SUM(Ринки_1_12!AI45,Ринки_13_24!AI45,Ринки_25_36!AI45,Ринки_37_48!AI45)</f>
        <v>0</v>
      </c>
      <c r="Q43" s="116" t="str">
        <f>IF(ISERR(POWER(PRODUCT(Ринки_1_12!AF45,Ринки_1_12!AH45,Ринки_13_24!AF45,Ринки_13_24!AH45,Ринки_25_36!AF45,Ринки_25_36!AH45,Ринки_37_48!AF45,Ринки_37_48!AH45),1/SUM(Ринки_1_12!AG45,Ринки_1_12!AI45,Ринки_13_24!AG45,Ринки_13_24!AI45,Ринки_25_36!AG45,Ринки_25_36!AI45,Ринки_37_48!AG45,Ринки_37_48!AI45)))," ",POWER(PRODUCT(Ринки_1_12!AF45,Ринки_1_12!AH45,Ринки_13_24!AF45,Ринки_13_24!AH45,Ринки_25_36!AF45,Ринки_25_36!AH45,Ринки_37_48!AF45,Ринки_37_48!AH45),1/SUM(Ринки_1_12!AG45,Ринки_1_12!AI45,Ринки_13_24!AG45,Ринки_13_24!AI45,Ринки_25_36!AG45,Ринки_25_36!AI45,Ринки_37_48!AG45,Ринки_37_48!AI45)))</f>
        <v> </v>
      </c>
    </row>
    <row r="44" spans="1:17" ht="17.25" customHeight="1">
      <c r="A44" s="5">
        <v>39</v>
      </c>
      <c r="B44" s="61" t="s">
        <v>34</v>
      </c>
      <c r="C44" s="113">
        <f>IF(ISERR(POWER(PRODUCT(Обл_центр!AF46,Ринки_1_12!AF46,Ринки_13_24!AF46,Ринки_25_36!AF46,Ринки_37_48!AF46),1/SUM(Обл_центр!AG46,Ринки_1_12!AG46,Ринки_13_24!AG46,Ринки_25_36!AG46,Ринки_37_48!AG46)))," ",POWER(PRODUCT(Обл_центр!AF46,Ринки_1_12!AF46,Ринки_13_24!AF46,Ринки_25_36!AF46,Ринки_37_48!AF46),1/SUM(Обл_центр!AG46,Ринки_1_12!AG46,Ринки_13_24!AG46,Ринки_25_36!AG46,Ринки_37_48!AG46)))</f>
        <v>9.08</v>
      </c>
      <c r="D44" s="114">
        <f>SUM(Обл_центр!AG46,Ринки_1_12!AG46,Ринки_13_24!AG46,Ринки_25_36!AG46,Ринки_37_48!AG46)</f>
        <v>9</v>
      </c>
      <c r="E44" s="115">
        <f>IF(ISERR(POWER(PRODUCT(Обл_центр!AH46,Ринки_1_12!AH46,Ринки_13_24!AH46,Ринки_25_36!AH46,Ринки_37_48!AH46),1/SUM(Обл_центр!AI46,Ринки_1_12!AI46,Ринки_13_24!AI46,Ринки_25_36!AI46,Ринки_37_48!AI46)))," ",POWER(PRODUCT(Обл_центр!AH46,Ринки_1_12!AH46,Ринки_13_24!AH46,Ринки_25_36!AH46,Ринки_37_48!AH46),1/SUM(Обл_центр!AI46,Ринки_1_12!AI46,Ринки_13_24!AI46,Ринки_25_36!AI46,Ринки_37_48!AI46)))</f>
        <v>10.39</v>
      </c>
      <c r="F44" s="114">
        <f>SUM(Обл_центр!AI46,Ринки_1_12!AI46,Ринки_13_24!AI46,Ринки_25_36!AI46,Ринки_37_48!AI46)</f>
        <v>9</v>
      </c>
      <c r="G44" s="116">
        <f>IF(ISERR(POWER(PRODUCT(Обл_центр!AF46,Обл_центр!AH46,Ринки_1_12!AF46,Ринки_1_12!AH46,Ринки_13_24!AF46,Ринки_13_24!AH46,Ринки_25_36!AF46,Ринки_25_36!AH46,Ринки_37_48!AF46,Ринки_37_48!AH46),1/SUM(Обл_центр!AG46,Обл_центр!AI46,Ринки_1_12!AG46,Ринки_1_12!AI46,Ринки_13_24!AG46,Ринки_13_24!AI46,Ринки_25_36!AG46,Ринки_25_36!AI46,Ринки_37_48!AG46,Ринки_37_48!AI46)))," ",POWER(PRODUCT(Обл_центр!AF46,Обл_центр!AH46,Ринки_1_12!AF46,Ринки_1_12!AH46,Ринки_13_24!AF46,Ринки_13_24!AH46,Ринки_25_36!AF46,Ринки_25_36!AH46,Ринки_37_48!AF46,Ринки_37_48!AH46),1/SUM(Обл_центр!AG46,Обл_центр!AI46,Ринки_1_12!AG46,Ринки_1_12!AI46,Ринки_13_24!AG46,Ринки_13_24!AI46,Ринки_25_36!AG46,Ринки_25_36!AI46,Ринки_37_48!AG46,Ринки_37_48!AI46)))</f>
        <v>9.72</v>
      </c>
      <c r="H44" s="115" t="str">
        <f>IF(ISERR(POWER(Обл_центр!AF46,1/Обл_центр!AG46))," ",POWER(Обл_центр!AF46,1/Обл_центр!AG46))</f>
        <v> </v>
      </c>
      <c r="I44" s="117">
        <f>Обл_центр!AG46</f>
        <v>0</v>
      </c>
      <c r="J44" s="118" t="str">
        <f>IF(ISERR(POWER(Обл_центр!AH46,1/Обл_центр!AI46))," ",POWER(Обл_центр!AH46,1/Обл_центр!AI46))</f>
        <v> </v>
      </c>
      <c r="K44" s="119">
        <f>Обл_центр!AI46</f>
        <v>0</v>
      </c>
      <c r="L44" s="116" t="str">
        <f>IF(ISERR(POWER(PRODUCT(Обл_центр!AF46,Обл_центр!AH46),1/SUM(Обл_центр!AG46,Обл_центр!AI46)))," ",POWER(PRODUCT(Обл_центр!AF46,Обл_центр!AH46),1/SUM(Обл_центр!AG46,Обл_центр!AI46)))</f>
        <v> </v>
      </c>
      <c r="M44" s="115">
        <f>IF(ISERR(POWER(PRODUCT(Ринки_1_12!AF46,Ринки_13_24!AF46,Ринки_25_36!AF46,Ринки_37_48!AF46),1/SUM(Ринки_1_12!AG46,Ринки_13_24!AG46,Ринки_25_36!AG46,Ринки_37_48!AG46)))," ",POWER(PRODUCT(Ринки_1_12!AF46,Ринки_13_24!AF46,Ринки_25_36!AF46,Ринки_37_48!AF46),1/SUM(Ринки_1_12!AG46,Ринки_13_24!AG46,Ринки_25_36!AG46,Ринки_37_48!AG46)))</f>
        <v>9.08</v>
      </c>
      <c r="N44" s="114">
        <f>SUM(Ринки_1_12!AG46,Ринки_13_24!AG46,Ринки_25_36!AG46,Ринки_37_48!AG46)</f>
        <v>9</v>
      </c>
      <c r="O44" s="115">
        <f>IF(ISERR(POWER(PRODUCT(Ринки_1_12!AH46,Ринки_13_24!AH46,Ринки_25_36!AH46,Ринки_37_48!AH46),1/SUM(Ринки_1_12!AI46,Ринки_13_24!AI46,Ринки_25_36!AI46,Ринки_37_48!AI46)))," ",POWER(PRODUCT(Ринки_1_12!AH46,Ринки_13_24!AH46,Ринки_25_36!AH46,Ринки_37_48!AH46),1/SUM(Ринки_1_12!AI46,Ринки_13_24!AI46,Ринки_25_36!AI46,Ринки_37_48!AI46)))</f>
        <v>10.39</v>
      </c>
      <c r="P44" s="114">
        <f>SUM(Ринки_1_12!AI46,Ринки_13_24!AI46,Ринки_25_36!AI46,Ринки_37_48!AI46)</f>
        <v>9</v>
      </c>
      <c r="Q44" s="116">
        <f>IF(ISERR(POWER(PRODUCT(Ринки_1_12!AF46,Ринки_1_12!AH46,Ринки_13_24!AF46,Ринки_13_24!AH46,Ринки_25_36!AF46,Ринки_25_36!AH46,Ринки_37_48!AF46,Ринки_37_48!AH46),1/SUM(Ринки_1_12!AG46,Ринки_1_12!AI46,Ринки_13_24!AG46,Ринки_13_24!AI46,Ринки_25_36!AG46,Ринки_25_36!AI46,Ринки_37_48!AG46,Ринки_37_48!AI46)))," ",POWER(PRODUCT(Ринки_1_12!AF46,Ринки_1_12!AH46,Ринки_13_24!AF46,Ринки_13_24!AH46,Ринки_25_36!AF46,Ринки_25_36!AH46,Ринки_37_48!AF46,Ринки_37_48!AH46),1/SUM(Ринки_1_12!AG46,Ринки_1_12!AI46,Ринки_13_24!AG46,Ринки_13_24!AI46,Ринки_25_36!AG46,Ринки_25_36!AI46,Ринки_37_48!AG46,Ринки_37_48!AI46)))</f>
        <v>9.72</v>
      </c>
    </row>
    <row r="45" spans="1:17" ht="17.25" customHeight="1">
      <c r="A45" s="5">
        <v>40</v>
      </c>
      <c r="B45" s="61" t="s">
        <v>27</v>
      </c>
      <c r="C45" s="113">
        <f>IF(ISERR(POWER(PRODUCT(Обл_центр!AF47,Ринки_1_12!AF47,Ринки_13_24!AF47,Ринки_25_36!AF47,Ринки_37_48!AF47),1/SUM(Обл_центр!AG47,Ринки_1_12!AG47,Ринки_13_24!AG47,Ринки_25_36!AG47,Ринки_37_48!AG47)))," ",POWER(PRODUCT(Обл_центр!AF47,Ринки_1_12!AF47,Ринки_13_24!AF47,Ринки_25_36!AF47,Ринки_37_48!AF47),1/SUM(Обл_центр!AG47,Ринки_1_12!AG47,Ринки_13_24!AG47,Ринки_25_36!AG47,Ринки_37_48!AG47)))</f>
        <v>61.96</v>
      </c>
      <c r="D45" s="114">
        <f>SUM(Обл_центр!AG47,Ринки_1_12!AG47,Ринки_13_24!AG47,Ринки_25_36!AG47,Ринки_37_48!AG47)</f>
        <v>11</v>
      </c>
      <c r="E45" s="115">
        <f>IF(ISERR(POWER(PRODUCT(Обл_центр!AH47,Ринки_1_12!AH47,Ринки_13_24!AH47,Ринки_25_36!AH47,Ринки_37_48!AH47),1/SUM(Обл_центр!AI47,Ринки_1_12!AI47,Ринки_13_24!AI47,Ринки_25_36!AI47,Ринки_37_48!AI47)))," ",POWER(PRODUCT(Обл_центр!AH47,Ринки_1_12!AH47,Ринки_13_24!AH47,Ринки_25_36!AH47,Ринки_37_48!AH47),1/SUM(Обл_центр!AI47,Ринки_1_12!AI47,Ринки_13_24!AI47,Ринки_25_36!AI47,Ринки_37_48!AI47)))</f>
        <v>76.92</v>
      </c>
      <c r="F45" s="114">
        <f>SUM(Обл_центр!AI47,Ринки_1_12!AI47,Ринки_13_24!AI47,Ринки_25_36!AI47,Ринки_37_48!AI47)</f>
        <v>11</v>
      </c>
      <c r="G45" s="116">
        <f>IF(ISERR(POWER(PRODUCT(Обл_центр!AF47,Обл_центр!AH47,Ринки_1_12!AF47,Ринки_1_12!AH47,Ринки_13_24!AF47,Ринки_13_24!AH47,Ринки_25_36!AF47,Ринки_25_36!AH47,Ринки_37_48!AF47,Ринки_37_48!AH47),1/SUM(Обл_центр!AG47,Обл_центр!AI47,Ринки_1_12!AG47,Ринки_1_12!AI47,Ринки_13_24!AG47,Ринки_13_24!AI47,Ринки_25_36!AG47,Ринки_25_36!AI47,Ринки_37_48!AG47,Ринки_37_48!AI47)))," ",POWER(PRODUCT(Обл_центр!AF47,Обл_центр!AH47,Ринки_1_12!AF47,Ринки_1_12!AH47,Ринки_13_24!AF47,Ринки_13_24!AH47,Ринки_25_36!AF47,Ринки_25_36!AH47,Ринки_37_48!AF47,Ринки_37_48!AH47),1/SUM(Обл_центр!AG47,Обл_центр!AI47,Ринки_1_12!AG47,Ринки_1_12!AI47,Ринки_13_24!AG47,Ринки_13_24!AI47,Ринки_25_36!AG47,Ринки_25_36!AI47,Ринки_37_48!AG47,Ринки_37_48!AI47)))</f>
        <v>69.03</v>
      </c>
      <c r="H45" s="115" t="str">
        <f>IF(ISERR(POWER(Обл_центр!AF47,1/Обл_центр!AG47))," ",POWER(Обл_центр!AF47,1/Обл_центр!AG47))</f>
        <v> </v>
      </c>
      <c r="I45" s="117">
        <f>Обл_центр!AG47</f>
        <v>0</v>
      </c>
      <c r="J45" s="118" t="str">
        <f>IF(ISERR(POWER(Обл_центр!AH47,1/Обл_центр!AI47))," ",POWER(Обл_центр!AH47,1/Обл_центр!AI47))</f>
        <v> </v>
      </c>
      <c r="K45" s="119">
        <f>Обл_центр!AI47</f>
        <v>0</v>
      </c>
      <c r="L45" s="116" t="str">
        <f>IF(ISERR(POWER(PRODUCT(Обл_центр!AF47,Обл_центр!AH47),1/SUM(Обл_центр!AG47,Обл_центр!AI47)))," ",POWER(PRODUCT(Обл_центр!AF47,Обл_центр!AH47),1/SUM(Обл_центр!AG47,Обл_центр!AI47)))</f>
        <v> </v>
      </c>
      <c r="M45" s="115">
        <f>IF(ISERR(POWER(PRODUCT(Ринки_1_12!AF47,Ринки_13_24!AF47,Ринки_25_36!AF47,Ринки_37_48!AF47),1/SUM(Ринки_1_12!AG47,Ринки_13_24!AG47,Ринки_25_36!AG47,Ринки_37_48!AG47)))," ",POWER(PRODUCT(Ринки_1_12!AF47,Ринки_13_24!AF47,Ринки_25_36!AF47,Ринки_37_48!AF47),1/SUM(Ринки_1_12!AG47,Ринки_13_24!AG47,Ринки_25_36!AG47,Ринки_37_48!AG47)))</f>
        <v>61.96</v>
      </c>
      <c r="N45" s="114">
        <f>SUM(Ринки_1_12!AG47,Ринки_13_24!AG47,Ринки_25_36!AG47,Ринки_37_48!AG47)</f>
        <v>11</v>
      </c>
      <c r="O45" s="115">
        <f>IF(ISERR(POWER(PRODUCT(Ринки_1_12!AH47,Ринки_13_24!AH47,Ринки_25_36!AH47,Ринки_37_48!AH47),1/SUM(Ринки_1_12!AI47,Ринки_13_24!AI47,Ринки_25_36!AI47,Ринки_37_48!AI47)))," ",POWER(PRODUCT(Ринки_1_12!AH47,Ринки_13_24!AH47,Ринки_25_36!AH47,Ринки_37_48!AH47),1/SUM(Ринки_1_12!AI47,Ринки_13_24!AI47,Ринки_25_36!AI47,Ринки_37_48!AI47)))</f>
        <v>76.92</v>
      </c>
      <c r="P45" s="114">
        <f>SUM(Ринки_1_12!AI47,Ринки_13_24!AI47,Ринки_25_36!AI47,Ринки_37_48!AI47)</f>
        <v>11</v>
      </c>
      <c r="Q45" s="116">
        <f>IF(ISERR(POWER(PRODUCT(Ринки_1_12!AF47,Ринки_1_12!AH47,Ринки_13_24!AF47,Ринки_13_24!AH47,Ринки_25_36!AF47,Ринки_25_36!AH47,Ринки_37_48!AF47,Ринки_37_48!AH47),1/SUM(Ринки_1_12!AG47,Ринки_1_12!AI47,Ринки_13_24!AG47,Ринки_13_24!AI47,Ринки_25_36!AG47,Ринки_25_36!AI47,Ринки_37_48!AG47,Ринки_37_48!AI47)))," ",POWER(PRODUCT(Ринки_1_12!AF47,Ринки_1_12!AH47,Ринки_13_24!AF47,Ринки_13_24!AH47,Ринки_25_36!AF47,Ринки_25_36!AH47,Ринки_37_48!AF47,Ринки_37_48!AH47),1/SUM(Ринки_1_12!AG47,Ринки_1_12!AI47,Ринки_13_24!AG47,Ринки_13_24!AI47,Ринки_25_36!AG47,Ринки_25_36!AI47,Ринки_37_48!AG47,Ринки_37_48!AI47)))</f>
        <v>69.03</v>
      </c>
    </row>
    <row r="46" spans="1:17" ht="17.25" customHeight="1">
      <c r="A46" s="5">
        <v>41</v>
      </c>
      <c r="B46" s="61" t="s">
        <v>138</v>
      </c>
      <c r="C46" s="113">
        <f>IF(ISERR(POWER(PRODUCT(Обл_центр!AF48,Ринки_1_12!AF48,Ринки_13_24!AF48,Ринки_25_36!AF48,Ринки_37_48!AF48),1/SUM(Обл_центр!AG48,Ринки_1_12!AG48,Ринки_13_24!AG48,Ринки_25_36!AG48,Ринки_37_48!AG48)))," ",POWER(PRODUCT(Обл_центр!AF48,Ринки_1_12!AF48,Ринки_13_24!AF48,Ринки_25_36!AF48,Ринки_37_48!AF48),1/SUM(Обл_центр!AG48,Ринки_1_12!AG48,Ринки_13_24!AG48,Ринки_25_36!AG48,Ринки_37_48!AG48)))</f>
        <v>68.8</v>
      </c>
      <c r="D46" s="114"/>
      <c r="E46" s="115">
        <f>IF(ISERR(POWER(PRODUCT(Обл_центр!AH48,Ринки_1_12!AH48,Ринки_13_24!AH48,Ринки_25_36!AH48,Ринки_37_48!AH48),1/SUM(Обл_центр!AI48,Ринки_1_12!AI48,Ринки_13_24!AI48,Ринки_25_36!AI48,Ринки_37_48!AI48)))," ",POWER(PRODUCT(Обл_центр!AH48,Ринки_1_12!AH48,Ринки_13_24!AH48,Ринки_25_36!AH48,Ринки_37_48!AH48),1/SUM(Обл_центр!AI48,Ринки_1_12!AI48,Ринки_13_24!AI48,Ринки_25_36!AI48,Ринки_37_48!AI48)))</f>
        <v>84.23</v>
      </c>
      <c r="F46" s="114">
        <f>SUM(Обл_центр!AI48,Ринки_1_12!AI48,Ринки_13_24!AI48,Ринки_25_36!AI48,Ринки_37_48!AI48)</f>
        <v>11</v>
      </c>
      <c r="G46" s="116">
        <f>IF(ISERR(POWER(PRODUCT(Обл_центр!AF48,Обл_центр!AH48,Ринки_1_12!AF48,Ринки_1_12!AH48,Ринки_13_24!AF48,Ринки_13_24!AH48,Ринки_25_36!AF48,Ринки_25_36!AH48,Ринки_37_48!AF48,Ринки_37_48!AH48),1/SUM(Обл_центр!AG48,Обл_центр!AI48,Ринки_1_12!AG48,Ринки_1_12!AI48,Ринки_13_24!AG48,Ринки_13_24!AI48,Ринки_25_36!AG48,Ринки_25_36!AI48,Ринки_37_48!AG48,Ринки_37_48!AI48)))," ",POWER(PRODUCT(Обл_центр!AF48,Обл_центр!AH48,Ринки_1_12!AF48,Ринки_1_12!AH48,Ринки_13_24!AF48,Ринки_13_24!AH48,Ринки_25_36!AF48,Ринки_25_36!AH48,Ринки_37_48!AF48,Ринки_37_48!AH48),1/SUM(Обл_центр!AG48,Обл_центр!AI48,Ринки_1_12!AG48,Ринки_1_12!AI48,Ринки_13_24!AG48,Ринки_13_24!AI48,Ринки_25_36!AG48,Ринки_25_36!AI48,Ринки_37_48!AG48,Ринки_37_48!AI48)))</f>
        <v>76.13</v>
      </c>
      <c r="H46" s="115" t="str">
        <f>IF(ISERR(POWER(Обл_центр!AF48,1/Обл_центр!AG48))," ",POWER(Обл_центр!AF48,1/Обл_центр!AG48))</f>
        <v> </v>
      </c>
      <c r="I46" s="117">
        <f>Обл_центр!AG48</f>
        <v>0</v>
      </c>
      <c r="J46" s="118" t="str">
        <f>IF(ISERR(POWER(Обл_центр!AH48,1/Обл_центр!AI48))," ",POWER(Обл_центр!AH48,1/Обл_центр!AI48))</f>
        <v> </v>
      </c>
      <c r="K46" s="119">
        <f>Обл_центр!AI48</f>
        <v>0</v>
      </c>
      <c r="L46" s="116" t="str">
        <f>IF(ISERR(POWER(PRODUCT(Обл_центр!AF48,Обл_центр!AH48),1/SUM(Обл_центр!AG48,Обл_центр!AI48)))," ",POWER(PRODUCT(Обл_центр!AF48,Обл_центр!AH48),1/SUM(Обл_центр!AG48,Обл_центр!AI48)))</f>
        <v> </v>
      </c>
      <c r="M46" s="115">
        <f>IF(ISERR(POWER(PRODUCT(Ринки_1_12!AF48,Ринки_13_24!AF48,Ринки_25_36!AF48,Ринки_37_48!AF48),1/SUM(Ринки_1_12!AG48,Ринки_13_24!AG48,Ринки_25_36!AG48,Ринки_37_48!AG48)))," ",POWER(PRODUCT(Ринки_1_12!AF48,Ринки_13_24!AF48,Ринки_25_36!AF48,Ринки_37_48!AF48),1/SUM(Ринки_1_12!AG48,Ринки_13_24!AG48,Ринки_25_36!AG48,Ринки_37_48!AG48)))</f>
        <v>68.8</v>
      </c>
      <c r="N46" s="114">
        <f>SUM(Ринки_1_12!AG48,Ринки_13_24!AG48,Ринки_25_36!AG48,Ринки_37_48!AG48)</f>
        <v>11</v>
      </c>
      <c r="O46" s="115">
        <f>IF(ISERR(POWER(PRODUCT(Ринки_1_12!AH48,Ринки_13_24!AH48,Ринки_25_36!AH48,Ринки_37_48!AH48),1/SUM(Ринки_1_12!AI48,Ринки_13_24!AI48,Ринки_25_36!AI48,Ринки_37_48!AI48)))," ",POWER(PRODUCT(Ринки_1_12!AH48,Ринки_13_24!AH48,Ринки_25_36!AH48,Ринки_37_48!AH48),1/SUM(Ринки_1_12!AI48,Ринки_13_24!AI48,Ринки_25_36!AI48,Ринки_37_48!AI48)))</f>
        <v>84.23</v>
      </c>
      <c r="P46" s="114">
        <f>SUM(Ринки_1_12!AI48,Ринки_13_24!AI48,Ринки_25_36!AI48,Ринки_37_48!AI48)</f>
        <v>11</v>
      </c>
      <c r="Q46" s="116">
        <f>IF(ISERR(POWER(PRODUCT(Ринки_1_12!AF48,Ринки_1_12!AH48,Ринки_13_24!AF48,Ринки_13_24!AH48,Ринки_25_36!AF48,Ринки_25_36!AH48,Ринки_37_48!AF48,Ринки_37_48!AH48),1/SUM(Ринки_1_12!AG48,Ринки_1_12!AI48,Ринки_13_24!AG48,Ринки_13_24!AI48,Ринки_25_36!AG48,Ринки_25_36!AI48,Ринки_37_48!AG48,Ринки_37_48!AI48)))," ",POWER(PRODUCT(Ринки_1_12!AF48,Ринки_1_12!AH48,Ринки_13_24!AF48,Ринки_13_24!AH48,Ринки_25_36!AF48,Ринки_25_36!AH48,Ринки_37_48!AF48,Ринки_37_48!AH48),1/SUM(Ринки_1_12!AG48,Ринки_1_12!AI48,Ринки_13_24!AG48,Ринки_13_24!AI48,Ринки_25_36!AG48,Ринки_25_36!AI48,Ринки_37_48!AG48,Ринки_37_48!AI48)))</f>
        <v>76.13</v>
      </c>
    </row>
    <row r="47" spans="1:17" ht="17.25" customHeight="1">
      <c r="A47" s="5">
        <v>42</v>
      </c>
      <c r="B47" s="61" t="s">
        <v>28</v>
      </c>
      <c r="C47" s="113">
        <f>IF(ISERR(POWER(PRODUCT(Обл_центр!AF49,Ринки_1_12!AF49,Ринки_13_24!AF49,Ринки_25_36!AF49,Ринки_37_48!AF49),1/SUM(Обл_центр!AG49,Ринки_1_12!AG49,Ринки_13_24!AG49,Ринки_25_36!AG49,Ринки_37_48!AG49)))," ",POWER(PRODUCT(Обл_центр!AF49,Ринки_1_12!AF49,Ринки_13_24!AF49,Ринки_25_36!AF49,Ринки_37_48!AF49),1/SUM(Обл_центр!AG49,Ринки_1_12!AG49,Ринки_13_24!AG49,Ринки_25_36!AG49,Ринки_37_48!AG49)))</f>
        <v>34.64</v>
      </c>
      <c r="D47" s="114">
        <f>SUM(Обл_центр!AG49,Ринки_1_12!AG49,Ринки_13_24!AG49,Ринки_25_36!AG49,Ринки_37_48!AG49)</f>
        <v>2</v>
      </c>
      <c r="E47" s="115">
        <f>IF(ISERR(POWER(PRODUCT(Обл_центр!AH49,Ринки_1_12!AH49,Ринки_13_24!AH49,Ринки_25_36!AH49,Ринки_37_48!AH49),1/SUM(Обл_центр!AI49,Ринки_1_12!AI49,Ринки_13_24!AI49,Ринки_25_36!AI49,Ринки_37_48!AI49)))," ",POWER(PRODUCT(Обл_центр!AH49,Ринки_1_12!AH49,Ринки_13_24!AH49,Ринки_25_36!AH49,Ринки_37_48!AH49),1/SUM(Обл_центр!AI49,Ринки_1_12!AI49,Ринки_13_24!AI49,Ринки_25_36!AI49,Ринки_37_48!AI49)))</f>
        <v>36.23</v>
      </c>
      <c r="F47" s="114">
        <f>SUM(Обл_центр!AI49,Ринки_1_12!AI49,Ринки_13_24!AI49,Ринки_25_36!AI49,Ринки_37_48!AI49)</f>
        <v>2</v>
      </c>
      <c r="G47" s="116">
        <f>IF(ISERR(POWER(PRODUCT(Обл_центр!AF49,Обл_центр!AH49,Ринки_1_12!AF49,Ринки_1_12!AH49,Ринки_13_24!AF49,Ринки_13_24!AH49,Ринки_25_36!AF49,Ринки_25_36!AH49,Ринки_37_48!AF49,Ринки_37_48!AH49),1/SUM(Обл_центр!AG49,Обл_центр!AI49,Ринки_1_12!AG49,Ринки_1_12!AI49,Ринки_13_24!AG49,Ринки_13_24!AI49,Ринки_25_36!AG49,Ринки_25_36!AI49,Ринки_37_48!AG49,Ринки_37_48!AI49)))," ",POWER(PRODUCT(Обл_центр!AF49,Обл_центр!AH49,Ринки_1_12!AF49,Ринки_1_12!AH49,Ринки_13_24!AF49,Ринки_13_24!AH49,Ринки_25_36!AF49,Ринки_25_36!AH49,Ринки_37_48!AF49,Ринки_37_48!AH49),1/SUM(Обл_центр!AG49,Обл_центр!AI49,Ринки_1_12!AG49,Ринки_1_12!AI49,Ринки_13_24!AG49,Ринки_13_24!AI49,Ринки_25_36!AG49,Ринки_25_36!AI49,Ринки_37_48!AG49,Ринки_37_48!AI49)))</f>
        <v>35.43</v>
      </c>
      <c r="H47" s="115" t="str">
        <f>IF(ISERR(POWER(Обл_центр!AF49,1/Обл_центр!AG49))," ",POWER(Обл_центр!AF49,1/Обл_центр!AG49))</f>
        <v> </v>
      </c>
      <c r="I47" s="117">
        <f>Обл_центр!AG49</f>
        <v>0</v>
      </c>
      <c r="J47" s="118" t="str">
        <f>IF(ISERR(POWER(Обл_центр!AH49,1/Обл_центр!AI49))," ",POWER(Обл_центр!AH49,1/Обл_центр!AI49))</f>
        <v> </v>
      </c>
      <c r="K47" s="119">
        <f>Обл_центр!AI49</f>
        <v>0</v>
      </c>
      <c r="L47" s="116" t="str">
        <f>IF(ISERR(POWER(PRODUCT(Обл_центр!AF49,Обл_центр!AH49),1/SUM(Обл_центр!AG49,Обл_центр!AI49)))," ",POWER(PRODUCT(Обл_центр!AF49,Обл_центр!AH49),1/SUM(Обл_центр!AG49,Обл_центр!AI49)))</f>
        <v> </v>
      </c>
      <c r="M47" s="115">
        <f>IF(ISERR(POWER(PRODUCT(Ринки_1_12!AF49,Ринки_13_24!AF49,Ринки_25_36!AF49,Ринки_37_48!AF49),1/SUM(Ринки_1_12!AG49,Ринки_13_24!AG49,Ринки_25_36!AG49,Ринки_37_48!AG49)))," ",POWER(PRODUCT(Ринки_1_12!AF49,Ринки_13_24!AF49,Ринки_25_36!AF49,Ринки_37_48!AF49),1/SUM(Ринки_1_12!AG49,Ринки_13_24!AG49,Ринки_25_36!AG49,Ринки_37_48!AG49)))</f>
        <v>34.64</v>
      </c>
      <c r="N47" s="114">
        <f>SUM(Ринки_1_12!AG49,Ринки_13_24!AG49,Ринки_25_36!AG49,Ринки_37_48!AG49)</f>
        <v>2</v>
      </c>
      <c r="O47" s="115">
        <f>IF(ISERR(POWER(PRODUCT(Ринки_1_12!AH49,Ринки_13_24!AH49,Ринки_25_36!AH49,Ринки_37_48!AH49),1/SUM(Ринки_1_12!AI49,Ринки_13_24!AI49,Ринки_25_36!AI49,Ринки_37_48!AI49)))," ",POWER(PRODUCT(Ринки_1_12!AH49,Ринки_13_24!AH49,Ринки_25_36!AH49,Ринки_37_48!AH49),1/SUM(Ринки_1_12!AI49,Ринки_13_24!AI49,Ринки_25_36!AI49,Ринки_37_48!AI49)))</f>
        <v>36.23</v>
      </c>
      <c r="P47" s="114">
        <f>SUM(Ринки_1_12!AI49,Ринки_13_24!AI49,Ринки_25_36!AI49,Ринки_37_48!AI49)</f>
        <v>2</v>
      </c>
      <c r="Q47" s="116">
        <f>IF(ISERR(POWER(PRODUCT(Ринки_1_12!AF49,Ринки_1_12!AH49,Ринки_13_24!AF49,Ринки_13_24!AH49,Ринки_25_36!AF49,Ринки_25_36!AH49,Ринки_37_48!AF49,Ринки_37_48!AH49),1/SUM(Ринки_1_12!AG49,Ринки_1_12!AI49,Ринки_13_24!AG49,Ринки_13_24!AI49,Ринки_25_36!AG49,Ринки_25_36!AI49,Ринки_37_48!AG49,Ринки_37_48!AI49)))," ",POWER(PRODUCT(Ринки_1_12!AF49,Ринки_1_12!AH49,Ринки_13_24!AF49,Ринки_13_24!AH49,Ринки_25_36!AF49,Ринки_25_36!AH49,Ринки_37_48!AF49,Ринки_37_48!AH49),1/SUM(Ринки_1_12!AG49,Ринки_1_12!AI49,Ринки_13_24!AG49,Ринки_13_24!AI49,Ринки_25_36!AG49,Ринки_25_36!AI49,Ринки_37_48!AG49,Ринки_37_48!AI49)))</f>
        <v>35.43</v>
      </c>
    </row>
    <row r="48" spans="1:17" ht="17.25" customHeight="1">
      <c r="A48" s="5">
        <v>43</v>
      </c>
      <c r="B48" s="61" t="s">
        <v>29</v>
      </c>
      <c r="C48" s="113">
        <f>IF(ISERR(POWER(PRODUCT(Обл_центр!AF50,Ринки_1_12!AF50,Ринки_13_24!AF50,Ринки_25_36!AF50,Ринки_37_48!AF50),1/SUM(Обл_центр!AG50,Ринки_1_12!AG50,Ринки_13_24!AG50,Ринки_25_36!AG50,Ринки_37_48!AG50)))," ",POWER(PRODUCT(Обл_центр!AF50,Ринки_1_12!AF50,Ринки_13_24!AF50,Ринки_25_36!AF50,Ринки_37_48!AF50),1/SUM(Обл_центр!AG50,Ринки_1_12!AG50,Ринки_13_24!AG50,Ринки_25_36!AG50,Ринки_37_48!AG50)))</f>
        <v>41.55</v>
      </c>
      <c r="D48" s="114">
        <f>SUM(Обл_центр!AG50,Ринки_1_12!AG50,Ринки_13_24!AG50,Ринки_25_36!AG50,Ринки_37_48!AG50)</f>
        <v>12</v>
      </c>
      <c r="E48" s="115">
        <f>IF(ISERR(POWER(PRODUCT(Обл_центр!AH50,Ринки_1_12!AH50,Ринки_13_24!AH50,Ринки_25_36!AH50,Ринки_37_48!AH50),1/SUM(Обл_центр!AI50,Ринки_1_12!AI50,Ринки_13_24!AI50,Ринки_25_36!AI50,Ринки_37_48!AI50)))," ",POWER(PRODUCT(Обл_центр!AH50,Ринки_1_12!AH50,Ринки_13_24!AH50,Ринки_25_36!AH50,Ринки_37_48!AH50),1/SUM(Обл_центр!AI50,Ринки_1_12!AI50,Ринки_13_24!AI50,Ринки_25_36!AI50,Ринки_37_48!AI50)))</f>
        <v>43.46</v>
      </c>
      <c r="F48" s="114">
        <f>SUM(Обл_центр!AI50,Ринки_1_12!AI50,Ринки_13_24!AI50,Ринки_25_36!AI50,Ринки_37_48!AI50)</f>
        <v>12</v>
      </c>
      <c r="G48" s="116">
        <f>IF(ISERR(POWER(PRODUCT(Обл_центр!AF50,Обл_центр!AH50,Ринки_1_12!AF50,Ринки_1_12!AH50,Ринки_13_24!AF50,Ринки_13_24!AH50,Ринки_25_36!AF50,Ринки_25_36!AH50,Ринки_37_48!AF50,Ринки_37_48!AH50),1/SUM(Обл_центр!AG50,Обл_центр!AI50,Ринки_1_12!AG50,Ринки_1_12!AI50,Ринки_13_24!AG50,Ринки_13_24!AI50,Ринки_25_36!AG50,Ринки_25_36!AI50,Ринки_37_48!AG50,Ринки_37_48!AI50)))," ",POWER(PRODUCT(Обл_центр!AF50,Обл_центр!AH50,Ринки_1_12!AF50,Ринки_1_12!AH50,Ринки_13_24!AF50,Ринки_13_24!AH50,Ринки_25_36!AF50,Ринки_25_36!AH50,Ринки_37_48!AF50,Ринки_37_48!AH50),1/SUM(Обл_центр!AG50,Обл_центр!AI50,Ринки_1_12!AG50,Ринки_1_12!AI50,Ринки_13_24!AG50,Ринки_13_24!AI50,Ринки_25_36!AG50,Ринки_25_36!AI50,Ринки_37_48!AG50,Ринки_37_48!AI50)))</f>
        <v>42.49</v>
      </c>
      <c r="H48" s="115" t="str">
        <f>IF(ISERR(POWER(Обл_центр!AF50,1/Обл_центр!AG50))," ",POWER(Обл_центр!AF50,1/Обл_центр!AG50))</f>
        <v> </v>
      </c>
      <c r="I48" s="117">
        <f>Обл_центр!AG50</f>
        <v>0</v>
      </c>
      <c r="J48" s="118" t="str">
        <f>IF(ISERR(POWER(Обл_центр!AH50,1/Обл_центр!AI50))," ",POWER(Обл_центр!AH50,1/Обл_центр!AI50))</f>
        <v> </v>
      </c>
      <c r="K48" s="119">
        <f>Обл_центр!AI50</f>
        <v>0</v>
      </c>
      <c r="L48" s="116" t="str">
        <f>IF(ISERR(POWER(PRODUCT(Обл_центр!AF50,Обл_центр!AH50),1/SUM(Обл_центр!AG50,Обл_центр!AI50)))," ",POWER(PRODUCT(Обл_центр!AF50,Обл_центр!AH50),1/SUM(Обл_центр!AG50,Обл_центр!AI50)))</f>
        <v> </v>
      </c>
      <c r="M48" s="115">
        <f>IF(ISERR(POWER(PRODUCT(Ринки_1_12!AF50,Ринки_13_24!AF50,Ринки_25_36!AF50,Ринки_37_48!AF50),1/SUM(Ринки_1_12!AG50,Ринки_13_24!AG50,Ринки_25_36!AG50,Ринки_37_48!AG50)))," ",POWER(PRODUCT(Ринки_1_12!AF50,Ринки_13_24!AF50,Ринки_25_36!AF50,Ринки_37_48!AF50),1/SUM(Ринки_1_12!AG50,Ринки_13_24!AG50,Ринки_25_36!AG50,Ринки_37_48!AG50)))</f>
        <v>41.55</v>
      </c>
      <c r="N48" s="114">
        <f>SUM(Ринки_1_12!AG50,Ринки_13_24!AG50,Ринки_25_36!AG50,Ринки_37_48!AG50)</f>
        <v>12</v>
      </c>
      <c r="O48" s="115">
        <f>IF(ISERR(POWER(PRODUCT(Ринки_1_12!AH50,Ринки_13_24!AH50,Ринки_25_36!AH50,Ринки_37_48!AH50),1/SUM(Ринки_1_12!AI50,Ринки_13_24!AI50,Ринки_25_36!AI50,Ринки_37_48!AI50)))," ",POWER(PRODUCT(Ринки_1_12!AH50,Ринки_13_24!AH50,Ринки_25_36!AH50,Ринки_37_48!AH50),1/SUM(Ринки_1_12!AI50,Ринки_13_24!AI50,Ринки_25_36!AI50,Ринки_37_48!AI50)))</f>
        <v>43.46</v>
      </c>
      <c r="P48" s="114">
        <f>SUM(Ринки_1_12!AI50,Ринки_13_24!AI50,Ринки_25_36!AI50,Ринки_37_48!AI50)</f>
        <v>12</v>
      </c>
      <c r="Q48" s="116">
        <f>IF(ISERR(POWER(PRODUCT(Ринки_1_12!AF50,Ринки_1_12!AH50,Ринки_13_24!AF50,Ринки_13_24!AH50,Ринки_25_36!AF50,Ринки_25_36!AH50,Ринки_37_48!AF50,Ринки_37_48!AH50),1/SUM(Ринки_1_12!AG50,Ринки_1_12!AI50,Ринки_13_24!AG50,Ринки_13_24!AI50,Ринки_25_36!AG50,Ринки_25_36!AI50,Ринки_37_48!AG50,Ринки_37_48!AI50)))," ",POWER(PRODUCT(Ринки_1_12!AF50,Ринки_1_12!AH50,Ринки_13_24!AF50,Ринки_13_24!AH50,Ринки_25_36!AF50,Ринки_25_36!AH50,Ринки_37_48!AF50,Ринки_37_48!AH50),1/SUM(Ринки_1_12!AG50,Ринки_1_12!AI50,Ринки_13_24!AG50,Ринки_13_24!AI50,Ринки_25_36!AG50,Ринки_25_36!AI50,Ринки_37_48!AG50,Ринки_37_48!AI50)))</f>
        <v>42.49</v>
      </c>
    </row>
    <row r="49" spans="1:17" ht="17.25" customHeight="1">
      <c r="A49" s="5">
        <v>44</v>
      </c>
      <c r="B49" s="62" t="s">
        <v>133</v>
      </c>
      <c r="C49" s="113">
        <f>IF(ISERR(POWER(PRODUCT(Обл_центр!AF51,Ринки_1_12!AF51,Ринки_13_24!AF51,Ринки_25_36!AF51,Ринки_37_48!AF51),1/SUM(Обл_центр!AG51,Ринки_1_12!AG51,Ринки_13_24!AG51,Ринки_25_36!AG51,Ринки_37_48!AG51)))," ",POWER(PRODUCT(Обл_центр!AF51,Ринки_1_12!AF51,Ринки_13_24!AF51,Ринки_25_36!AF51,Ринки_37_48!AF51),1/SUM(Обл_центр!AG51,Ринки_1_12!AG51,Ринки_13_24!AG51,Ринки_25_36!AG51,Ринки_37_48!AG51)))</f>
        <v>23.4</v>
      </c>
      <c r="D49" s="114">
        <f>SUM(Обл_центр!AG51,Ринки_1_12!AG51,Ринки_13_24!AG51,Ринки_25_36!AG51,Ринки_37_48!AG51)</f>
        <v>9</v>
      </c>
      <c r="E49" s="115">
        <f>IF(ISERR(POWER(PRODUCT(Обл_центр!AH51,Ринки_1_12!AH51,Ринки_13_24!AH51,Ринки_25_36!AH51,Ринки_37_48!AH51),1/SUM(Обл_центр!AI51,Ринки_1_12!AI51,Ринки_13_24!AI51,Ринки_25_36!AI51,Ринки_37_48!AI51)))," ",POWER(PRODUCT(Обл_центр!AH51,Ринки_1_12!AH51,Ринки_13_24!AH51,Ринки_25_36!AH51,Ринки_37_48!AH51),1/SUM(Обл_центр!AI51,Ринки_1_12!AI51,Ринки_13_24!AI51,Ринки_25_36!AI51,Ринки_37_48!AI51)))</f>
        <v>26.77</v>
      </c>
      <c r="F49" s="114">
        <f>SUM(Обл_центр!AI51,Ринки_1_12!AI51,Ринки_13_24!AI51,Ринки_25_36!AI51,Ринки_37_48!AI51)</f>
        <v>9</v>
      </c>
      <c r="G49" s="116">
        <f>IF(ISERR(POWER(PRODUCT(Обл_центр!AF51,Обл_центр!AH51,Ринки_1_12!AF51,Ринки_1_12!AH51,Ринки_13_24!AF51,Ринки_13_24!AH51,Ринки_25_36!AF51,Ринки_25_36!AH51,Ринки_37_48!AF51,Ринки_37_48!AH51),1/SUM(Обл_центр!AG51,Обл_центр!AI51,Ринки_1_12!AG51,Ринки_1_12!AI51,Ринки_13_24!AG51,Ринки_13_24!AI51,Ринки_25_36!AG51,Ринки_25_36!AI51,Ринки_37_48!AG51,Ринки_37_48!AI51)))," ",POWER(PRODUCT(Обл_центр!AF51,Обл_центр!AH51,Ринки_1_12!AF51,Ринки_1_12!AH51,Ринки_13_24!AF51,Ринки_13_24!AH51,Ринки_25_36!AF51,Ринки_25_36!AH51,Ринки_37_48!AF51,Ринки_37_48!AH51),1/SUM(Обл_центр!AG51,Обл_центр!AI51,Ринки_1_12!AG51,Ринки_1_12!AI51,Ринки_13_24!AG51,Ринки_13_24!AI51,Ринки_25_36!AG51,Ринки_25_36!AI51,Ринки_37_48!AG51,Ринки_37_48!AI51)))</f>
        <v>25.03</v>
      </c>
      <c r="H49" s="115" t="str">
        <f>IF(ISERR(POWER(Обл_центр!AF51,1/Обл_центр!AG51))," ",POWER(Обл_центр!AF51,1/Обл_центр!AG51))</f>
        <v> </v>
      </c>
      <c r="I49" s="117">
        <f>Обл_центр!AG51</f>
        <v>0</v>
      </c>
      <c r="J49" s="118" t="str">
        <f>IF(ISERR(POWER(Обл_центр!AH51,1/Обл_центр!AI51))," ",POWER(Обл_центр!AH51,1/Обл_центр!AI51))</f>
        <v> </v>
      </c>
      <c r="K49" s="119">
        <f>Обл_центр!AI51</f>
        <v>0</v>
      </c>
      <c r="L49" s="116" t="str">
        <f>IF(ISERR(POWER(PRODUCT(Обл_центр!AF51,Обл_центр!AH51),1/SUM(Обл_центр!AG51,Обл_центр!AI51)))," ",POWER(PRODUCT(Обл_центр!AF51,Обл_центр!AH51),1/SUM(Обл_центр!AG51,Обл_центр!AI51)))</f>
        <v> </v>
      </c>
      <c r="M49" s="115">
        <f>IF(ISERR(POWER(PRODUCT(Ринки_1_12!AF51,Ринки_13_24!AF51,Ринки_25_36!AF51,Ринки_37_48!AF51),1/SUM(Ринки_1_12!AG51,Ринки_13_24!AG51,Ринки_25_36!AG51,Ринки_37_48!AG51)))," ",POWER(PRODUCT(Ринки_1_12!AF51,Ринки_13_24!AF51,Ринки_25_36!AF51,Ринки_37_48!AF51),1/SUM(Ринки_1_12!AG51,Ринки_13_24!AG51,Ринки_25_36!AG51,Ринки_37_48!AG51)))</f>
        <v>23.4</v>
      </c>
      <c r="N49" s="114">
        <f>SUM(Ринки_1_12!AG51,Ринки_13_24!AG51,Ринки_25_36!AG51,Ринки_37_48!AG51)</f>
        <v>9</v>
      </c>
      <c r="O49" s="115">
        <f>IF(ISERR(POWER(PRODUCT(Ринки_1_12!AH51,Ринки_13_24!AH51,Ринки_25_36!AH51,Ринки_37_48!AH51),1/SUM(Ринки_1_12!AI51,Ринки_13_24!AI51,Ринки_25_36!AI51,Ринки_37_48!AI51)))," ",POWER(PRODUCT(Ринки_1_12!AH51,Ринки_13_24!AH51,Ринки_25_36!AH51,Ринки_37_48!AH51),1/SUM(Ринки_1_12!AI51,Ринки_13_24!AI51,Ринки_25_36!AI51,Ринки_37_48!AI51)))</f>
        <v>26.77</v>
      </c>
      <c r="P49" s="114">
        <f>SUM(Ринки_1_12!AI51,Ринки_13_24!AI51,Ринки_25_36!AI51,Ринки_37_48!AI51)</f>
        <v>9</v>
      </c>
      <c r="Q49" s="116">
        <f>IF(ISERR(POWER(PRODUCT(Ринки_1_12!AF51,Ринки_1_12!AH51,Ринки_13_24!AF51,Ринки_13_24!AH51,Ринки_25_36!AF51,Ринки_25_36!AH51,Ринки_37_48!AF51,Ринки_37_48!AH51),1/SUM(Ринки_1_12!AG51,Ринки_1_12!AI51,Ринки_13_24!AG51,Ринки_13_24!AI51,Ринки_25_36!AG51,Ринки_25_36!AI51,Ринки_37_48!AG51,Ринки_37_48!AI51)))," ",POWER(PRODUCT(Ринки_1_12!AF51,Ринки_1_12!AH51,Ринки_13_24!AF51,Ринки_13_24!AH51,Ринки_25_36!AF51,Ринки_25_36!AH51,Ринки_37_48!AF51,Ринки_37_48!AH51),1/SUM(Ринки_1_12!AG51,Ринки_1_12!AI51,Ринки_13_24!AG51,Ринки_13_24!AI51,Ринки_25_36!AG51,Ринки_25_36!AI51,Ринки_37_48!AG51,Ринки_37_48!AI51)))</f>
        <v>25.03</v>
      </c>
    </row>
    <row r="50" spans="1:17" ht="17.25" customHeight="1">
      <c r="A50" s="5">
        <v>45</v>
      </c>
      <c r="B50" s="61" t="s">
        <v>15</v>
      </c>
      <c r="C50" s="113">
        <f>IF(ISERR(POWER(PRODUCT(Обл_центр!AF52,Ринки_1_12!AF52,Ринки_13_24!AF52,Ринки_25_36!AF52,Ринки_37_48!AF52),1/SUM(Обл_центр!AG52,Ринки_1_12!AG52,Ринки_13_24!AG52,Ринки_25_36!AG52,Ринки_37_48!AG52)))," ",POWER(PRODUCT(Обл_центр!AF52,Ринки_1_12!AF52,Ринки_13_24!AF52,Ринки_25_36!AF52,Ринки_37_48!AF52),1/SUM(Обл_центр!AG52,Ринки_1_12!AG52,Ринки_13_24!AG52,Ринки_25_36!AG52,Ринки_37_48!AG52)))</f>
        <v>29.39</v>
      </c>
      <c r="D50" s="114">
        <f>SUM(Обл_центр!AG52,Ринки_1_12!AG52,Ринки_13_24!AG52,Ринки_25_36!AG52,Ринки_37_48!AG52)</f>
        <v>9</v>
      </c>
      <c r="E50" s="115">
        <f>IF(ISERR(POWER(PRODUCT(Обл_центр!AH52,Ринки_1_12!AH52,Ринки_13_24!AH52,Ринки_25_36!AH52,Ринки_37_48!AH52),1/SUM(Обл_центр!AI52,Ринки_1_12!AI52,Ринки_13_24!AI52,Ринки_25_36!AI52,Ринки_37_48!AI52)))," ",POWER(PRODUCT(Обл_центр!AH52,Ринки_1_12!AH52,Ринки_13_24!AH52,Ринки_25_36!AH52,Ринки_37_48!AH52),1/SUM(Обл_центр!AI52,Ринки_1_12!AI52,Ринки_13_24!AI52,Ринки_25_36!AI52,Ринки_37_48!AI52)))</f>
        <v>32.51</v>
      </c>
      <c r="F50" s="114">
        <f>SUM(Обл_центр!AI52,Ринки_1_12!AI52,Ринки_13_24!AI52,Ринки_25_36!AI52,Ринки_37_48!AI52)</f>
        <v>9</v>
      </c>
      <c r="G50" s="116">
        <f>IF(ISERR(POWER(PRODUCT(Обл_центр!AF52,Обл_центр!AH52,Ринки_1_12!AF52,Ринки_1_12!AH52,Ринки_13_24!AF52,Ринки_13_24!AH52,Ринки_25_36!AF52,Ринки_25_36!AH52,Ринки_37_48!AF52,Ринки_37_48!AH52),1/SUM(Обл_центр!AG52,Обл_центр!AI52,Ринки_1_12!AG52,Ринки_1_12!AI52,Ринки_13_24!AG52,Ринки_13_24!AI52,Ринки_25_36!AG52,Ринки_25_36!AI52,Ринки_37_48!AG52,Ринки_37_48!AI52)))," ",POWER(PRODUCT(Обл_центр!AF52,Обл_центр!AH52,Ринки_1_12!AF52,Ринки_1_12!AH52,Ринки_13_24!AF52,Ринки_13_24!AH52,Ринки_25_36!AF52,Ринки_25_36!AH52,Ринки_37_48!AF52,Ринки_37_48!AH52),1/SUM(Обл_центр!AG52,Обл_центр!AI52,Ринки_1_12!AG52,Ринки_1_12!AI52,Ринки_13_24!AG52,Ринки_13_24!AI52,Ринки_25_36!AG52,Ринки_25_36!AI52,Ринки_37_48!AG52,Ринки_37_48!AI52)))</f>
        <v>30.91</v>
      </c>
      <c r="H50" s="115" t="str">
        <f>IF(ISERR(POWER(Обл_центр!AF52,1/Обл_центр!AG52))," ",POWER(Обл_центр!AF52,1/Обл_центр!AG52))</f>
        <v> </v>
      </c>
      <c r="I50" s="117">
        <f>Обл_центр!AG52</f>
        <v>0</v>
      </c>
      <c r="J50" s="118" t="str">
        <f>IF(ISERR(POWER(Обл_центр!AH52,1/Обл_центр!AI52))," ",POWER(Обл_центр!AH52,1/Обл_центр!AI52))</f>
        <v> </v>
      </c>
      <c r="K50" s="119">
        <f>Обл_центр!AI52</f>
        <v>0</v>
      </c>
      <c r="L50" s="116" t="str">
        <f>IF(ISERR(POWER(PRODUCT(Обл_центр!AF52,Обл_центр!AH52),1/SUM(Обл_центр!AG52,Обл_центр!AI52)))," ",POWER(PRODUCT(Обл_центр!AF52,Обл_центр!AH52),1/SUM(Обл_центр!AG52,Обл_центр!AI52)))</f>
        <v> </v>
      </c>
      <c r="M50" s="115">
        <f>IF(ISERR(POWER(PRODUCT(Ринки_1_12!AF52,Ринки_13_24!AF52,Ринки_25_36!AF52,Ринки_37_48!AF52),1/SUM(Ринки_1_12!AG52,Ринки_13_24!AG52,Ринки_25_36!AG52,Ринки_37_48!AG52)))," ",POWER(PRODUCT(Ринки_1_12!AF52,Ринки_13_24!AF52,Ринки_25_36!AF52,Ринки_37_48!AF52),1/SUM(Ринки_1_12!AG52,Ринки_13_24!AG52,Ринки_25_36!AG52,Ринки_37_48!AG52)))</f>
        <v>29.39</v>
      </c>
      <c r="N50" s="114">
        <f>SUM(Ринки_1_12!AG52,Ринки_13_24!AG52,Ринки_25_36!AG52,Ринки_37_48!AG52)</f>
        <v>9</v>
      </c>
      <c r="O50" s="115">
        <f>IF(ISERR(POWER(PRODUCT(Ринки_1_12!AH52,Ринки_13_24!AH52,Ринки_25_36!AH52,Ринки_37_48!AH52),1/SUM(Ринки_1_12!AI52,Ринки_13_24!AI52,Ринки_25_36!AI52,Ринки_37_48!AI52)))," ",POWER(PRODUCT(Ринки_1_12!AH52,Ринки_13_24!AH52,Ринки_25_36!AH52,Ринки_37_48!AH52),1/SUM(Ринки_1_12!AI52,Ринки_13_24!AI52,Ринки_25_36!AI52,Ринки_37_48!AI52)))</f>
        <v>32.51</v>
      </c>
      <c r="P50" s="114">
        <f>SUM(Ринки_1_12!AI52,Ринки_13_24!AI52,Ринки_25_36!AI52,Ринки_37_48!AI52)</f>
        <v>9</v>
      </c>
      <c r="Q50" s="116">
        <f>IF(ISERR(POWER(PRODUCT(Ринки_1_12!AF52,Ринки_1_12!AH52,Ринки_13_24!AF52,Ринки_13_24!AH52,Ринки_25_36!AF52,Ринки_25_36!AH52,Ринки_37_48!AF52,Ринки_37_48!AH52),1/SUM(Ринки_1_12!AG52,Ринки_1_12!AI52,Ринки_13_24!AG52,Ринки_13_24!AI52,Ринки_25_36!AG52,Ринки_25_36!AI52,Ринки_37_48!AG52,Ринки_37_48!AI52)))," ",POWER(PRODUCT(Ринки_1_12!AF52,Ринки_1_12!AH52,Ринки_13_24!AF52,Ринки_13_24!AH52,Ринки_25_36!AF52,Ринки_25_36!AH52,Ринки_37_48!AF52,Ринки_37_48!AH52),1/SUM(Ринки_1_12!AG52,Ринки_1_12!AI52,Ринки_13_24!AG52,Ринки_13_24!AI52,Ринки_25_36!AG52,Ринки_25_36!AI52,Ринки_37_48!AG52,Ринки_37_48!AI52)))</f>
        <v>30.91</v>
      </c>
    </row>
    <row r="51" spans="1:17" ht="17.25" customHeight="1" thickBot="1">
      <c r="A51" s="5">
        <v>46</v>
      </c>
      <c r="B51" s="61" t="s">
        <v>31</v>
      </c>
      <c r="C51" s="120">
        <f>IF(ISERR(POWER(PRODUCT(Обл_центр!AF53,Ринки_1_12!AF53,Ринки_13_24!AF53,Ринки_25_36!AF53,Ринки_37_48!AF53),1/SUM(Обл_центр!AG53,Ринки_1_12!AG53,Ринки_13_24!AG53,Ринки_25_36!AG53,Ринки_37_48!AG53)))," ",POWER(PRODUCT(Обл_центр!AF53,Ринки_1_12!AF53,Ринки_13_24!AF53,Ринки_25_36!AF53,Ринки_37_48!AF53),1/SUM(Обл_центр!AG53,Ринки_1_12!AG53,Ринки_13_24!AG53,Ринки_25_36!AG53,Ринки_37_48!AG53)))</f>
        <v>31.77</v>
      </c>
      <c r="D51" s="121">
        <f>SUM(Обл_центр!AG53,Ринки_1_12!AG53,Ринки_13_24!AG53,Ринки_25_36!AG53,Ринки_37_48!AG53)</f>
        <v>6</v>
      </c>
      <c r="E51" s="122">
        <f>IF(ISERR(POWER(PRODUCT(Обл_центр!AH53,Ринки_1_12!AH53,Ринки_13_24!AH53,Ринки_25_36!AH53,Ринки_37_48!AH53),1/SUM(Обл_центр!AI53,Ринки_1_12!AI53,Ринки_13_24!AI53,Ринки_25_36!AI53,Ринки_37_48!AI53)))," ",POWER(PRODUCT(Обл_центр!AH53,Ринки_1_12!AH53,Ринки_13_24!AH53,Ринки_25_36!AH53,Ринки_37_48!AH53),1/SUM(Обл_центр!AI53,Ринки_1_12!AI53,Ринки_13_24!AI53,Ринки_25_36!AI53,Ринки_37_48!AI53)))</f>
        <v>42.23</v>
      </c>
      <c r="F51" s="121">
        <f>SUM(Обл_центр!AI53,Ринки_1_12!AI53,Ринки_13_24!AI53,Ринки_25_36!AI53,Ринки_37_48!AI53)</f>
        <v>6</v>
      </c>
      <c r="G51" s="123">
        <f>IF(ISERR(POWER(PRODUCT(Обл_центр!AF53,Обл_центр!AH53,Ринки_1_12!AF53,Ринки_1_12!AH53,Ринки_13_24!AF53,Ринки_13_24!AH53,Ринки_25_36!AF53,Ринки_25_36!AH53,Ринки_37_48!AF53,Ринки_37_48!AH53),1/SUM(Обл_центр!AG53,Обл_центр!AI53,Ринки_1_12!AG53,Ринки_1_12!AI53,Ринки_13_24!AG53,Ринки_13_24!AI53,Ринки_25_36!AG53,Ринки_25_36!AI53,Ринки_37_48!AG53,Ринки_37_48!AI53)))," ",POWER(PRODUCT(Обл_центр!AF53,Обл_центр!AH53,Ринки_1_12!AF53,Ринки_1_12!AH53,Ринки_13_24!AF53,Ринки_13_24!AH53,Ринки_25_36!AF53,Ринки_25_36!AH53,Ринки_37_48!AF53,Ринки_37_48!AH53),1/SUM(Обл_центр!AG53,Обл_центр!AI53,Ринки_1_12!AG53,Ринки_1_12!AI53,Ринки_13_24!AG53,Ринки_13_24!AI53,Ринки_25_36!AG53,Ринки_25_36!AI53,Ринки_37_48!AG53,Ринки_37_48!AI53)))</f>
        <v>36.63</v>
      </c>
      <c r="H51" s="115" t="str">
        <f>IF(ISERR(POWER(Обл_центр!AF53,1/Обл_центр!AG53))," ",POWER(Обл_центр!AF53,1/Обл_центр!AG53))</f>
        <v> </v>
      </c>
      <c r="I51" s="117">
        <f>Обл_центр!AG53</f>
        <v>0</v>
      </c>
      <c r="J51" s="118" t="str">
        <f>IF(ISERR(POWER(Обл_центр!AH53,1/Обл_центр!AI53))," ",POWER(Обл_центр!AH53,1/Обл_центр!AI53))</f>
        <v> </v>
      </c>
      <c r="K51" s="119">
        <f>Обл_центр!AI53</f>
        <v>0</v>
      </c>
      <c r="L51" s="116" t="str">
        <f>IF(ISERR(POWER(PRODUCT(Обл_центр!AF53,Обл_центр!AH53),1/SUM(Обл_центр!AG53,Обл_центр!AI53)))," ",POWER(PRODUCT(Обл_центр!AF53,Обл_центр!AH53),1/SUM(Обл_центр!AG53,Обл_центр!AI53)))</f>
        <v> </v>
      </c>
      <c r="M51" s="115">
        <f>IF(ISERR(POWER(PRODUCT(Ринки_1_12!AF53,Ринки_13_24!AF53,Ринки_25_36!AF53,Ринки_37_48!AF53),1/SUM(Ринки_1_12!AG53,Ринки_13_24!AG53,Ринки_25_36!AG53,Ринки_37_48!AG53)))," ",POWER(PRODUCT(Ринки_1_12!AF53,Ринки_13_24!AF53,Ринки_25_36!AF53,Ринки_37_48!AF53),1/SUM(Ринки_1_12!AG53,Ринки_13_24!AG53,Ринки_25_36!AG53,Ринки_37_48!AG53)))</f>
        <v>31.77</v>
      </c>
      <c r="N51" s="114">
        <f>SUM(Ринки_1_12!AG53,Ринки_13_24!AG53,Ринки_25_36!AG53,Ринки_37_48!AG53)</f>
        <v>6</v>
      </c>
      <c r="O51" s="115">
        <f>IF(ISERR(POWER(PRODUCT(Ринки_1_12!AH53,Ринки_13_24!AH53,Ринки_25_36!AH53,Ринки_37_48!AH53),1/SUM(Ринки_1_12!AI53,Ринки_13_24!AI53,Ринки_25_36!AI53,Ринки_37_48!AI53)))," ",POWER(PRODUCT(Ринки_1_12!AH53,Ринки_13_24!AH53,Ринки_25_36!AH53,Ринки_37_48!AH53),1/SUM(Ринки_1_12!AI53,Ринки_13_24!AI53,Ринки_25_36!AI53,Ринки_37_48!AI53)))</f>
        <v>42.23</v>
      </c>
      <c r="P51" s="114">
        <f>SUM(Ринки_1_12!AI53,Ринки_13_24!AI53,Ринки_25_36!AI53,Ринки_37_48!AI53)</f>
        <v>6</v>
      </c>
      <c r="Q51" s="116">
        <f>IF(ISERR(POWER(PRODUCT(Ринки_1_12!AF53,Ринки_1_12!AH53,Ринки_13_24!AF53,Ринки_13_24!AH53,Ринки_25_36!AF53,Ринки_25_36!AH53,Ринки_37_48!AF53,Ринки_37_48!AH53),1/SUM(Ринки_1_12!AG53,Ринки_1_12!AI53,Ринки_13_24!AG53,Ринки_13_24!AI53,Ринки_25_36!AG53,Ринки_25_36!AI53,Ринки_37_48!AG53,Ринки_37_48!AI53)))," ",POWER(PRODUCT(Ринки_1_12!AF53,Ринки_1_12!AH53,Ринки_13_24!AF53,Ринки_13_24!AH53,Ринки_25_36!AF53,Ринки_25_36!AH53,Ринки_37_48!AF53,Ринки_37_48!AH53),1/SUM(Ринки_1_12!AG53,Ринки_1_12!AI53,Ринки_13_24!AG53,Ринки_13_24!AI53,Ринки_25_36!AG53,Ринки_25_36!AI53,Ринки_37_48!AG53,Ринки_37_48!AI53)))</f>
        <v>36.63</v>
      </c>
    </row>
    <row r="57" spans="18:20" ht="12.75">
      <c r="R57" s="17" t="s">
        <v>54</v>
      </c>
      <c r="S57" s="18" t="s">
        <v>54</v>
      </c>
      <c r="T57" s="18" t="s">
        <v>55</v>
      </c>
    </row>
    <row r="58" spans="18:20" ht="12.75">
      <c r="R58" s="17" t="s">
        <v>56</v>
      </c>
      <c r="S58" s="18" t="s">
        <v>57</v>
      </c>
      <c r="T58" s="18" t="s">
        <v>58</v>
      </c>
    </row>
    <row r="59" spans="18:20" ht="12.75">
      <c r="R59" s="17" t="s">
        <v>59</v>
      </c>
      <c r="S59" s="18" t="s">
        <v>60</v>
      </c>
      <c r="T59" s="18" t="s">
        <v>61</v>
      </c>
    </row>
    <row r="60" spans="18:20" ht="12.75">
      <c r="R60" s="17" t="s">
        <v>62</v>
      </c>
      <c r="S60" s="18" t="s">
        <v>63</v>
      </c>
      <c r="T60" s="18" t="s">
        <v>64</v>
      </c>
    </row>
    <row r="61" spans="18:20" ht="12.75">
      <c r="R61" s="17" t="s">
        <v>65</v>
      </c>
      <c r="S61" s="18" t="s">
        <v>66</v>
      </c>
      <c r="T61" s="18" t="s">
        <v>67</v>
      </c>
    </row>
    <row r="62" spans="18:20" ht="12.75">
      <c r="R62" s="17" t="s">
        <v>68</v>
      </c>
      <c r="S62" s="18" t="s">
        <v>69</v>
      </c>
      <c r="T62" s="18" t="s">
        <v>70</v>
      </c>
    </row>
    <row r="63" spans="18:20" ht="12.75">
      <c r="R63" s="17" t="s">
        <v>71</v>
      </c>
      <c r="S63" s="18" t="s">
        <v>72</v>
      </c>
      <c r="T63" s="18" t="s">
        <v>73</v>
      </c>
    </row>
    <row r="64" spans="18:20" ht="12.75">
      <c r="R64" s="17" t="s">
        <v>74</v>
      </c>
      <c r="S64" s="18" t="s">
        <v>75</v>
      </c>
      <c r="T64" s="18" t="s">
        <v>76</v>
      </c>
    </row>
    <row r="65" spans="18:20" ht="12.75">
      <c r="R65" s="17" t="s">
        <v>77</v>
      </c>
      <c r="S65" s="18" t="s">
        <v>78</v>
      </c>
      <c r="T65" s="18" t="s">
        <v>79</v>
      </c>
    </row>
    <row r="66" spans="18:20" ht="12.75">
      <c r="R66" s="17" t="s">
        <v>80</v>
      </c>
      <c r="S66" s="18" t="s">
        <v>81</v>
      </c>
      <c r="T66" s="18" t="s">
        <v>82</v>
      </c>
    </row>
    <row r="67" spans="18:20" ht="12.75">
      <c r="R67" s="17" t="s">
        <v>83</v>
      </c>
      <c r="S67" s="18" t="s">
        <v>84</v>
      </c>
      <c r="T67" s="18" t="s">
        <v>85</v>
      </c>
    </row>
    <row r="68" spans="18:20" ht="12.75">
      <c r="R68" s="17" t="s">
        <v>86</v>
      </c>
      <c r="S68" s="18" t="s">
        <v>87</v>
      </c>
      <c r="T68" s="18" t="s">
        <v>88</v>
      </c>
    </row>
    <row r="69" spans="18:20" ht="12.75">
      <c r="R69" s="17" t="s">
        <v>89</v>
      </c>
      <c r="S69" s="18" t="s">
        <v>90</v>
      </c>
      <c r="T69" s="18" t="s">
        <v>91</v>
      </c>
    </row>
    <row r="70" spans="18:20" ht="12.75">
      <c r="R70" s="17" t="s">
        <v>92</v>
      </c>
      <c r="S70" s="18" t="s">
        <v>93</v>
      </c>
      <c r="T70" s="18" t="s">
        <v>94</v>
      </c>
    </row>
    <row r="71" spans="18:20" ht="12.75">
      <c r="R71" s="17" t="s">
        <v>95</v>
      </c>
      <c r="S71" s="18" t="s">
        <v>96</v>
      </c>
      <c r="T71" s="18" t="s">
        <v>97</v>
      </c>
    </row>
    <row r="72" spans="18:20" ht="12.75">
      <c r="R72" s="17" t="s">
        <v>98</v>
      </c>
      <c r="S72" s="18" t="s">
        <v>99</v>
      </c>
      <c r="T72" s="18" t="s">
        <v>100</v>
      </c>
    </row>
    <row r="73" spans="18:20" ht="12.75">
      <c r="R73" s="17" t="s">
        <v>101</v>
      </c>
      <c r="S73" s="18" t="s">
        <v>102</v>
      </c>
      <c r="T73" s="18" t="s">
        <v>103</v>
      </c>
    </row>
    <row r="74" spans="18:20" ht="12.75">
      <c r="R74" s="17" t="s">
        <v>104</v>
      </c>
      <c r="S74" s="18" t="s">
        <v>105</v>
      </c>
      <c r="T74" s="18" t="s">
        <v>106</v>
      </c>
    </row>
    <row r="75" spans="18:20" ht="12.75">
      <c r="R75" s="17" t="s">
        <v>107</v>
      </c>
      <c r="S75" s="18" t="s">
        <v>108</v>
      </c>
      <c r="T75" s="18" t="s">
        <v>109</v>
      </c>
    </row>
    <row r="76" spans="18:20" ht="12.75">
      <c r="R76" s="17" t="s">
        <v>110</v>
      </c>
      <c r="S76" s="18" t="s">
        <v>111</v>
      </c>
      <c r="T76" s="18" t="s">
        <v>112</v>
      </c>
    </row>
    <row r="77" spans="18:20" ht="12.75">
      <c r="R77" s="17" t="s">
        <v>113</v>
      </c>
      <c r="S77" s="18" t="s">
        <v>114</v>
      </c>
      <c r="T77" s="18" t="s">
        <v>115</v>
      </c>
    </row>
    <row r="78" spans="18:20" ht="12.75">
      <c r="R78" s="17" t="s">
        <v>116</v>
      </c>
      <c r="S78" s="18" t="s">
        <v>117</v>
      </c>
      <c r="T78" s="18" t="s">
        <v>118</v>
      </c>
    </row>
    <row r="79" spans="18:20" ht="12.75">
      <c r="R79" s="17" t="s">
        <v>119</v>
      </c>
      <c r="S79" s="18" t="s">
        <v>120</v>
      </c>
      <c r="T79" s="18" t="s">
        <v>121</v>
      </c>
    </row>
    <row r="80" spans="18:20" ht="12.75">
      <c r="R80" s="17" t="s">
        <v>122</v>
      </c>
      <c r="S80" s="18" t="s">
        <v>123</v>
      </c>
      <c r="T80" s="18" t="s">
        <v>124</v>
      </c>
    </row>
    <row r="81" spans="18:20" ht="12.75">
      <c r="R81" s="17" t="s">
        <v>125</v>
      </c>
      <c r="S81" s="18" t="s">
        <v>126</v>
      </c>
      <c r="T81" s="18" t="s">
        <v>127</v>
      </c>
    </row>
  </sheetData>
  <sheetProtection/>
  <mergeCells count="10">
    <mergeCell ref="H4:L4"/>
    <mergeCell ref="M4:Q4"/>
    <mergeCell ref="A1:Q1"/>
    <mergeCell ref="C2:J2"/>
    <mergeCell ref="L2:Q2"/>
    <mergeCell ref="C3:J3"/>
    <mergeCell ref="C4:G4"/>
    <mergeCell ref="A2:B2"/>
    <mergeCell ref="A4:A5"/>
    <mergeCell ref="B4:B5"/>
  </mergeCells>
  <dataValidations count="1">
    <dataValidation errorStyle="warning" type="list" allowBlank="1" showInputMessage="1" showErrorMessage="1" prompt="виберіть назву облаcті" error="Виберіть назву області зі списку" sqref="C2:J2">
      <formula1>Обл1</formula1>
    </dataValidation>
  </dataValidations>
  <printOptions horizontalCentered="1"/>
  <pageMargins left="0.3937007874015748" right="0.3937007874015748" top="0.2362204724409449" bottom="0.1968503937007874" header="0.4330708661417323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0"/>
  <sheetViews>
    <sheetView view="pageBreakPreview" zoomScale="115" zoomScaleNormal="75" zoomScaleSheetLayoutView="115" zoomScalePageLayoutView="0" workbookViewId="0" topLeftCell="A1">
      <selection activeCell="I15" sqref="I15"/>
    </sheetView>
  </sheetViews>
  <sheetFormatPr defaultColWidth="9.00390625" defaultRowHeight="12.75"/>
  <cols>
    <col min="1" max="1" width="2.75390625" style="0" customWidth="1"/>
    <col min="2" max="2" width="26.625" style="0" customWidth="1"/>
    <col min="3" max="3" width="6.875" style="0" customWidth="1"/>
    <col min="4" max="4" width="6.125" style="0" customWidth="1"/>
    <col min="5" max="5" width="6.25390625" style="0" customWidth="1"/>
    <col min="6" max="29" width="5.875" style="0" customWidth="1"/>
    <col min="30" max="30" width="5.875" style="0" hidden="1" customWidth="1"/>
    <col min="31" max="31" width="6.625" style="0" hidden="1" customWidth="1"/>
    <col min="32" max="32" width="7.75390625" style="0" hidden="1" customWidth="1"/>
    <col min="33" max="33" width="4.625" style="0" hidden="1" customWidth="1"/>
    <col min="34" max="34" width="7.00390625" style="0" hidden="1" customWidth="1"/>
    <col min="35" max="35" width="4.75390625" style="0" hidden="1" customWidth="1"/>
    <col min="36" max="37" width="3.75390625" style="0" hidden="1" customWidth="1"/>
    <col min="38" max="38" width="3.25390625" style="0" hidden="1" customWidth="1"/>
    <col min="39" max="59" width="3.75390625" style="0" hidden="1" customWidth="1"/>
  </cols>
  <sheetData>
    <row r="1" spans="1:59" ht="13.5" customHeight="1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52"/>
      <c r="AE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5" customHeight="1">
      <c r="A2" s="212" t="str">
        <f>CONCATENATE("про рівень роздрібних цін на сільськогосподарську продукцію у місті ",LOOKUP('По області середня'!C2,[0]!Обл1,[0]!Обл3)," станом на ",TEXT('По області середня'!C3,"dd.mm.yyyy"))</f>
        <v>про рівень роздрібних цін на сільськогосподарську продукцію у місті Луганськ станом на 16.06.2015 року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51"/>
      <c r="AE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</row>
    <row r="3" spans="1:59" ht="6.75" customHeight="1" thickBot="1">
      <c r="A3" s="19"/>
      <c r="B3" s="19"/>
      <c r="C3" s="99"/>
      <c r="D3" s="99"/>
      <c r="E3" s="99"/>
      <c r="F3" s="19"/>
      <c r="G3" s="19"/>
      <c r="H3" s="19"/>
      <c r="I3" s="19"/>
      <c r="J3" s="19"/>
      <c r="K3" s="1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20"/>
      <c r="AE3" s="20"/>
      <c r="AJ3" s="19"/>
      <c r="AK3" s="19"/>
      <c r="AL3" s="19"/>
      <c r="AM3" s="19"/>
      <c r="AN3" s="19"/>
      <c r="AO3" s="19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ht="19.5" customHeight="1">
      <c r="A4" s="217" t="s">
        <v>8</v>
      </c>
      <c r="B4" s="230" t="s">
        <v>0</v>
      </c>
      <c r="C4" s="220" t="s">
        <v>43</v>
      </c>
      <c r="D4" s="221"/>
      <c r="E4" s="221"/>
      <c r="F4" s="226" t="s">
        <v>88</v>
      </c>
      <c r="G4" s="214"/>
      <c r="H4" s="226" t="s">
        <v>88</v>
      </c>
      <c r="I4" s="214"/>
      <c r="J4" s="226" t="s">
        <v>88</v>
      </c>
      <c r="K4" s="214"/>
      <c r="L4" s="213" t="s">
        <v>35</v>
      </c>
      <c r="M4" s="213"/>
      <c r="N4" s="226" t="s">
        <v>35</v>
      </c>
      <c r="O4" s="214"/>
      <c r="P4" s="213" t="s">
        <v>35</v>
      </c>
      <c r="Q4" s="214"/>
      <c r="R4" s="226" t="s">
        <v>35</v>
      </c>
      <c r="S4" s="214"/>
      <c r="T4" s="213" t="s">
        <v>35</v>
      </c>
      <c r="U4" s="213"/>
      <c r="V4" s="226" t="s">
        <v>35</v>
      </c>
      <c r="W4" s="214"/>
      <c r="X4" s="213" t="s">
        <v>35</v>
      </c>
      <c r="Y4" s="213"/>
      <c r="Z4" s="226" t="s">
        <v>35</v>
      </c>
      <c r="AA4" s="214"/>
      <c r="AB4" s="213" t="s">
        <v>35</v>
      </c>
      <c r="AC4" s="214"/>
      <c r="AD4" s="75"/>
      <c r="AE4" s="21"/>
      <c r="AF4" s="11"/>
      <c r="AG4" s="11"/>
      <c r="AH4" s="11"/>
      <c r="AI4" s="11"/>
      <c r="AJ4" s="35"/>
      <c r="AK4" s="36"/>
      <c r="AL4" s="35"/>
      <c r="AM4" s="36"/>
      <c r="AN4" s="35"/>
      <c r="AO4" s="36"/>
      <c r="AP4" s="35"/>
      <c r="AQ4" s="36"/>
      <c r="AR4" s="35"/>
      <c r="AS4" s="36"/>
      <c r="AT4" s="37"/>
      <c r="AU4" s="38"/>
      <c r="AV4" s="39"/>
      <c r="AW4" s="40"/>
      <c r="AX4" s="39"/>
      <c r="AY4" s="40"/>
      <c r="AZ4" s="39"/>
      <c r="BA4" s="40"/>
      <c r="BB4" s="39"/>
      <c r="BC4" s="40"/>
      <c r="BD4" s="39"/>
      <c r="BE4" s="40"/>
      <c r="BF4" s="39"/>
      <c r="BG4" s="40"/>
    </row>
    <row r="5" spans="1:59" ht="23.25" customHeight="1">
      <c r="A5" s="218"/>
      <c r="B5" s="231"/>
      <c r="C5" s="222"/>
      <c r="D5" s="223"/>
      <c r="E5" s="223"/>
      <c r="F5" s="227"/>
      <c r="G5" s="216"/>
      <c r="H5" s="227"/>
      <c r="I5" s="216"/>
      <c r="J5" s="227"/>
      <c r="K5" s="216"/>
      <c r="L5" s="215"/>
      <c r="M5" s="215"/>
      <c r="N5" s="227"/>
      <c r="O5" s="216"/>
      <c r="P5" s="215"/>
      <c r="Q5" s="216"/>
      <c r="R5" s="227"/>
      <c r="S5" s="216"/>
      <c r="T5" s="215"/>
      <c r="U5" s="215"/>
      <c r="V5" s="227"/>
      <c r="W5" s="216"/>
      <c r="X5" s="215"/>
      <c r="Y5" s="215"/>
      <c r="Z5" s="227"/>
      <c r="AA5" s="216"/>
      <c r="AB5" s="215"/>
      <c r="AC5" s="216"/>
      <c r="AD5" s="34"/>
      <c r="AE5" s="22"/>
      <c r="AF5" s="12"/>
      <c r="AG5" s="12"/>
      <c r="AH5" s="12"/>
      <c r="AI5" s="12"/>
      <c r="AJ5" s="41"/>
      <c r="AK5" s="42"/>
      <c r="AL5" s="41"/>
      <c r="AM5" s="42"/>
      <c r="AN5" s="41"/>
      <c r="AO5" s="42"/>
      <c r="AP5" s="41"/>
      <c r="AQ5" s="42"/>
      <c r="AR5" s="41"/>
      <c r="AS5" s="42"/>
      <c r="AT5" s="43"/>
      <c r="AU5" s="44"/>
      <c r="AV5" s="45"/>
      <c r="AW5" s="46"/>
      <c r="AX5" s="45"/>
      <c r="AY5" s="46"/>
      <c r="AZ5" s="45"/>
      <c r="BA5" s="46"/>
      <c r="BB5" s="45"/>
      <c r="BC5" s="46"/>
      <c r="BD5" s="45"/>
      <c r="BE5" s="46"/>
      <c r="BF5" s="45"/>
      <c r="BG5" s="46"/>
    </row>
    <row r="6" spans="1:59" ht="21" customHeight="1" thickBot="1">
      <c r="A6" s="219"/>
      <c r="B6" s="232"/>
      <c r="C6" s="224"/>
      <c r="D6" s="225"/>
      <c r="E6" s="225"/>
      <c r="F6" s="228" t="s">
        <v>139</v>
      </c>
      <c r="G6" s="229"/>
      <c r="H6" s="228" t="s">
        <v>140</v>
      </c>
      <c r="I6" s="229"/>
      <c r="J6" s="228" t="s">
        <v>141</v>
      </c>
      <c r="K6" s="229"/>
      <c r="L6" s="233" t="s">
        <v>44</v>
      </c>
      <c r="M6" s="233"/>
      <c r="N6" s="228" t="s">
        <v>44</v>
      </c>
      <c r="O6" s="229"/>
      <c r="P6" s="233" t="s">
        <v>44</v>
      </c>
      <c r="Q6" s="229"/>
      <c r="R6" s="228" t="s">
        <v>44</v>
      </c>
      <c r="S6" s="229"/>
      <c r="T6" s="233" t="s">
        <v>44</v>
      </c>
      <c r="U6" s="233"/>
      <c r="V6" s="228" t="s">
        <v>44</v>
      </c>
      <c r="W6" s="229"/>
      <c r="X6" s="233" t="s">
        <v>44</v>
      </c>
      <c r="Y6" s="233"/>
      <c r="Z6" s="228" t="s">
        <v>44</v>
      </c>
      <c r="AA6" s="229"/>
      <c r="AB6" s="233" t="s">
        <v>44</v>
      </c>
      <c r="AC6" s="229"/>
      <c r="AD6" s="24"/>
      <c r="AE6" s="23"/>
      <c r="AF6" s="64"/>
      <c r="AG6" s="64"/>
      <c r="AH6" s="64"/>
      <c r="AI6" s="64"/>
      <c r="AJ6" s="65" t="s">
        <v>136</v>
      </c>
      <c r="AK6" s="66" t="s">
        <v>137</v>
      </c>
      <c r="AL6" s="67" t="s">
        <v>136</v>
      </c>
      <c r="AM6" s="68" t="s">
        <v>137</v>
      </c>
      <c r="AN6" s="65" t="s">
        <v>136</v>
      </c>
      <c r="AO6" s="66" t="s">
        <v>137</v>
      </c>
      <c r="AP6" s="67" t="s">
        <v>136</v>
      </c>
      <c r="AQ6" s="68" t="s">
        <v>137</v>
      </c>
      <c r="AR6" s="65" t="s">
        <v>136</v>
      </c>
      <c r="AS6" s="66" t="s">
        <v>137</v>
      </c>
      <c r="AT6" s="67" t="s">
        <v>136</v>
      </c>
      <c r="AU6" s="68" t="s">
        <v>137</v>
      </c>
      <c r="AV6" s="65" t="s">
        <v>136</v>
      </c>
      <c r="AW6" s="66" t="s">
        <v>137</v>
      </c>
      <c r="AX6" s="67" t="s">
        <v>136</v>
      </c>
      <c r="AY6" s="68" t="s">
        <v>137</v>
      </c>
      <c r="AZ6" s="65" t="s">
        <v>136</v>
      </c>
      <c r="BA6" s="66" t="s">
        <v>137</v>
      </c>
      <c r="BB6" s="67" t="s">
        <v>136</v>
      </c>
      <c r="BC6" s="68" t="s">
        <v>137</v>
      </c>
      <c r="BD6" s="65" t="s">
        <v>136</v>
      </c>
      <c r="BE6" s="66" t="s">
        <v>137</v>
      </c>
      <c r="BF6" s="67" t="s">
        <v>136</v>
      </c>
      <c r="BG6" s="68" t="s">
        <v>137</v>
      </c>
    </row>
    <row r="7" spans="1:59" ht="14.25" customHeight="1" thickBot="1">
      <c r="A7" s="76"/>
      <c r="B7" s="95"/>
      <c r="C7" s="93" t="s">
        <v>38</v>
      </c>
      <c r="D7" s="77" t="s">
        <v>39</v>
      </c>
      <c r="E7" s="78" t="s">
        <v>40</v>
      </c>
      <c r="F7" s="94" t="s">
        <v>38</v>
      </c>
      <c r="G7" s="95" t="s">
        <v>39</v>
      </c>
      <c r="H7" s="93" t="s">
        <v>38</v>
      </c>
      <c r="I7" s="78" t="s">
        <v>39</v>
      </c>
      <c r="J7" s="94" t="s">
        <v>38</v>
      </c>
      <c r="K7" s="95" t="s">
        <v>39</v>
      </c>
      <c r="L7" s="93" t="s">
        <v>38</v>
      </c>
      <c r="M7" s="78" t="s">
        <v>39</v>
      </c>
      <c r="N7" s="94" t="s">
        <v>38</v>
      </c>
      <c r="O7" s="95" t="s">
        <v>39</v>
      </c>
      <c r="P7" s="93" t="s">
        <v>38</v>
      </c>
      <c r="Q7" s="78" t="s">
        <v>39</v>
      </c>
      <c r="R7" s="94" t="s">
        <v>38</v>
      </c>
      <c r="S7" s="95" t="s">
        <v>39</v>
      </c>
      <c r="T7" s="93" t="s">
        <v>38</v>
      </c>
      <c r="U7" s="78" t="s">
        <v>39</v>
      </c>
      <c r="V7" s="94" t="s">
        <v>38</v>
      </c>
      <c r="W7" s="95" t="s">
        <v>39</v>
      </c>
      <c r="X7" s="93" t="s">
        <v>38</v>
      </c>
      <c r="Y7" s="78" t="s">
        <v>39</v>
      </c>
      <c r="Z7" s="94" t="s">
        <v>38</v>
      </c>
      <c r="AA7" s="95" t="s">
        <v>39</v>
      </c>
      <c r="AB7" s="93" t="s">
        <v>38</v>
      </c>
      <c r="AC7" s="95" t="s">
        <v>39</v>
      </c>
      <c r="AD7" s="24" t="s">
        <v>38</v>
      </c>
      <c r="AE7" s="23" t="s">
        <v>39</v>
      </c>
      <c r="AF7" s="69" t="s">
        <v>49</v>
      </c>
      <c r="AG7" s="69" t="s">
        <v>42</v>
      </c>
      <c r="AH7" s="69" t="s">
        <v>50</v>
      </c>
      <c r="AI7" s="69" t="s">
        <v>42</v>
      </c>
      <c r="AJ7" s="53" t="s">
        <v>42</v>
      </c>
      <c r="AK7" s="53" t="s">
        <v>42</v>
      </c>
      <c r="AL7" s="25" t="s">
        <v>42</v>
      </c>
      <c r="AM7" s="25" t="s">
        <v>42</v>
      </c>
      <c r="AN7" s="53" t="s">
        <v>42</v>
      </c>
      <c r="AO7" s="53" t="s">
        <v>42</v>
      </c>
      <c r="AP7" s="25" t="s">
        <v>42</v>
      </c>
      <c r="AQ7" s="25" t="s">
        <v>42</v>
      </c>
      <c r="AR7" s="53" t="s">
        <v>42</v>
      </c>
      <c r="AS7" s="53" t="s">
        <v>42</v>
      </c>
      <c r="AT7" s="25" t="s">
        <v>42</v>
      </c>
      <c r="AU7" s="25" t="s">
        <v>42</v>
      </c>
      <c r="AV7" s="53" t="s">
        <v>42</v>
      </c>
      <c r="AW7" s="53" t="s">
        <v>42</v>
      </c>
      <c r="AX7" s="25" t="s">
        <v>42</v>
      </c>
      <c r="AY7" s="25" t="s">
        <v>42</v>
      </c>
      <c r="AZ7" s="53" t="s">
        <v>42</v>
      </c>
      <c r="BA7" s="53" t="s">
        <v>42</v>
      </c>
      <c r="BB7" s="25" t="s">
        <v>42</v>
      </c>
      <c r="BC7" s="25" t="s">
        <v>42</v>
      </c>
      <c r="BD7" s="53" t="s">
        <v>42</v>
      </c>
      <c r="BE7" s="53" t="s">
        <v>42</v>
      </c>
      <c r="BF7" s="25" t="s">
        <v>42</v>
      </c>
      <c r="BG7" s="25" t="s">
        <v>42</v>
      </c>
    </row>
    <row r="8" spans="1:59" ht="15" customHeight="1">
      <c r="A8" s="82">
        <v>1</v>
      </c>
      <c r="B8" s="124" t="s">
        <v>32</v>
      </c>
      <c r="C8" s="98" t="str">
        <f>'По області середня'!H6</f>
        <v> </v>
      </c>
      <c r="D8" s="100" t="str">
        <f>'По області середня'!J6</f>
        <v> </v>
      </c>
      <c r="E8" s="84" t="str">
        <f>'По області середня'!L6</f>
        <v> </v>
      </c>
      <c r="F8" s="101"/>
      <c r="G8" s="102"/>
      <c r="H8" s="103"/>
      <c r="I8" s="104"/>
      <c r="J8" s="101"/>
      <c r="K8" s="102"/>
      <c r="L8" s="103"/>
      <c r="M8" s="104"/>
      <c r="N8" s="101"/>
      <c r="O8" s="102"/>
      <c r="P8" s="103"/>
      <c r="Q8" s="104"/>
      <c r="R8" s="101"/>
      <c r="S8" s="102"/>
      <c r="T8" s="103"/>
      <c r="U8" s="104"/>
      <c r="V8" s="101"/>
      <c r="W8" s="102"/>
      <c r="X8" s="103"/>
      <c r="Y8" s="104"/>
      <c r="Z8" s="101"/>
      <c r="AA8" s="89"/>
      <c r="AB8" s="103"/>
      <c r="AC8" s="105"/>
      <c r="AD8" s="31" t="e">
        <f>SMALL(F8:AB8,1+COUNTIF((F8:AB8),))</f>
        <v>#NUM!</v>
      </c>
      <c r="AE8" s="29">
        <f aca="true" t="shared" si="0" ref="AE8:AE53">MAX(G8,I8,K8,M8,O8,Q8,S8,U8,W8,Y8,AA8,AC8)</f>
        <v>0</v>
      </c>
      <c r="AF8" s="15">
        <f aca="true" t="shared" si="1" ref="AF8:AF53">PRODUCT(F8,H8,J8,L8,N8,P8,R8,T8,V8,X8,Z8,AB8,1)</f>
        <v>1</v>
      </c>
      <c r="AG8" s="16">
        <f aca="true" t="shared" si="2" ref="AG8:AG53">SUM(AJ8,AL8,AN8,AP8,AR8,AT8,AV8,AX8,AZ8,BB8,BD8,BF8)</f>
        <v>0</v>
      </c>
      <c r="AH8" s="15">
        <f aca="true" t="shared" si="3" ref="AH8:AH53">PRODUCT(G8,I8,K8,M8,O8,Q8,S8,U8,W8,Y8,AA8,AC8,1)</f>
        <v>1</v>
      </c>
      <c r="AI8" s="16">
        <f aca="true" t="shared" si="4" ref="AI8:AI53">SUM(AK8,AM8,AO8,AQ8,AS8,AU8,AW8,AY8,BA8,BC8,BE8,BG8)</f>
        <v>0</v>
      </c>
      <c r="AJ8" s="54">
        <f aca="true" t="shared" si="5" ref="AJ8:AJ53">COUNTIF(F8,"&gt;0")</f>
        <v>0</v>
      </c>
      <c r="AK8" s="54">
        <f aca="true" t="shared" si="6" ref="AK8:AK53">COUNTIF(G8,"&gt;0")</f>
        <v>0</v>
      </c>
      <c r="AL8" s="28">
        <f aca="true" t="shared" si="7" ref="AL8:AL53">COUNTIF(H8,"&gt;0")</f>
        <v>0</v>
      </c>
      <c r="AM8" s="30">
        <f aca="true" t="shared" si="8" ref="AM8:AM53">COUNTIF(I8,"&gt;0")</f>
        <v>0</v>
      </c>
      <c r="AN8" s="54">
        <f aca="true" t="shared" si="9" ref="AN8:AN53">COUNTIF(J8,"&gt;0")</f>
        <v>0</v>
      </c>
      <c r="AO8" s="55">
        <f aca="true" t="shared" si="10" ref="AO8:AO53">COUNTIF(K8,"&gt;0")</f>
        <v>0</v>
      </c>
      <c r="AP8" s="30">
        <f aca="true" t="shared" si="11" ref="AP8:AP53">COUNTIF(L8,"&gt;0")</f>
        <v>0</v>
      </c>
      <c r="AQ8" s="30">
        <f aca="true" t="shared" si="12" ref="AQ8:AQ53">COUNTIF(M8,"&gt;0")</f>
        <v>0</v>
      </c>
      <c r="AR8" s="55">
        <f aca="true" t="shared" si="13" ref="AR8:AR53">COUNTIF(N8,"&gt;0")</f>
        <v>0</v>
      </c>
      <c r="AS8" s="55">
        <f aca="true" t="shared" si="14" ref="AS8:AS53">COUNTIF(O8,"&gt;0")</f>
        <v>0</v>
      </c>
      <c r="AT8" s="30">
        <f aca="true" t="shared" si="15" ref="AT8:AT53">COUNTIF(P8,"&gt;0")</f>
        <v>0</v>
      </c>
      <c r="AU8" s="30">
        <f aca="true" t="shared" si="16" ref="AU8:AU53">COUNTIF(Q8,"&gt;0")</f>
        <v>0</v>
      </c>
      <c r="AV8" s="55">
        <f aca="true" t="shared" si="17" ref="AV8:AV53">COUNTIF(R8,"&gt;0")</f>
        <v>0</v>
      </c>
      <c r="AW8" s="55">
        <f aca="true" t="shared" si="18" ref="AW8:AW53">COUNTIF(S8,"&gt;0")</f>
        <v>0</v>
      </c>
      <c r="AX8" s="30">
        <f aca="true" t="shared" si="19" ref="AX8:AX53">COUNTIF(T8,"&gt;0")</f>
        <v>0</v>
      </c>
      <c r="AY8" s="30">
        <f aca="true" t="shared" si="20" ref="AY8:AY53">COUNTIF(U8,"&gt;0")</f>
        <v>0</v>
      </c>
      <c r="AZ8" s="55">
        <f aca="true" t="shared" si="21" ref="AZ8:AZ53">COUNTIF(V8,"&gt;0")</f>
        <v>0</v>
      </c>
      <c r="BA8" s="55">
        <f aca="true" t="shared" si="22" ref="BA8:BA53">COUNTIF(W8,"&gt;0")</f>
        <v>0</v>
      </c>
      <c r="BB8" s="30">
        <f aca="true" t="shared" si="23" ref="BB8:BB53">COUNTIF(X8,"&gt;0")</f>
        <v>0</v>
      </c>
      <c r="BC8" s="30">
        <f aca="true" t="shared" si="24" ref="BC8:BC53">COUNTIF(Y8,"&gt;0")</f>
        <v>0</v>
      </c>
      <c r="BD8" s="55">
        <f aca="true" t="shared" si="25" ref="BD8:BD53">COUNTIF(Z8,"&gt;0")</f>
        <v>0</v>
      </c>
      <c r="BE8" s="55">
        <f aca="true" t="shared" si="26" ref="BE8:BE53">COUNTIF(AA8,"&gt;0")</f>
        <v>0</v>
      </c>
      <c r="BF8" s="30">
        <f aca="true" t="shared" si="27" ref="BF8:BF53">COUNTIF(AB8,"&gt;0")</f>
        <v>0</v>
      </c>
      <c r="BG8" s="30">
        <f aca="true" t="shared" si="28" ref="BG8:BG53">COUNTIF(AC8,"&gt;0")</f>
        <v>0</v>
      </c>
    </row>
    <row r="9" spans="1:59" ht="16.5" customHeight="1">
      <c r="A9" s="26">
        <v>2</v>
      </c>
      <c r="B9" s="125" t="s">
        <v>128</v>
      </c>
      <c r="C9" s="79" t="str">
        <f>'По області середня'!H7</f>
        <v> </v>
      </c>
      <c r="D9" s="29" t="str">
        <f>'По області середня'!J7</f>
        <v> </v>
      </c>
      <c r="E9" s="70" t="str">
        <f>'По області середня'!L7</f>
        <v> </v>
      </c>
      <c r="F9" s="106"/>
      <c r="G9" s="107"/>
      <c r="H9" s="108"/>
      <c r="I9" s="109"/>
      <c r="J9" s="106"/>
      <c r="K9" s="107"/>
      <c r="L9" s="108"/>
      <c r="M9" s="109"/>
      <c r="N9" s="106"/>
      <c r="O9" s="107"/>
      <c r="P9" s="108"/>
      <c r="Q9" s="109"/>
      <c r="R9" s="106"/>
      <c r="S9" s="107"/>
      <c r="T9" s="108"/>
      <c r="U9" s="109"/>
      <c r="V9" s="106"/>
      <c r="W9" s="107"/>
      <c r="X9" s="108"/>
      <c r="Y9" s="109"/>
      <c r="Z9" s="106"/>
      <c r="AA9" s="73"/>
      <c r="AB9" s="108"/>
      <c r="AC9" s="110"/>
      <c r="AD9" s="31" t="e">
        <f aca="true" t="shared" si="29" ref="AD9:AD53">SMALL(F9:AB9,1+COUNTIF((F9:AB9),))</f>
        <v>#NUM!</v>
      </c>
      <c r="AE9" s="29">
        <f t="shared" si="0"/>
        <v>0</v>
      </c>
      <c r="AF9" s="15">
        <f t="shared" si="1"/>
        <v>1</v>
      </c>
      <c r="AG9" s="16">
        <f t="shared" si="2"/>
        <v>0</v>
      </c>
      <c r="AH9" s="15">
        <f t="shared" si="3"/>
        <v>1</v>
      </c>
      <c r="AI9" s="16">
        <f t="shared" si="4"/>
        <v>0</v>
      </c>
      <c r="AJ9" s="54">
        <f t="shared" si="5"/>
        <v>0</v>
      </c>
      <c r="AK9" s="54">
        <f t="shared" si="6"/>
        <v>0</v>
      </c>
      <c r="AL9" s="28">
        <f t="shared" si="7"/>
        <v>0</v>
      </c>
      <c r="AM9" s="30">
        <f t="shared" si="8"/>
        <v>0</v>
      </c>
      <c r="AN9" s="54">
        <f t="shared" si="9"/>
        <v>0</v>
      </c>
      <c r="AO9" s="55">
        <f t="shared" si="10"/>
        <v>0</v>
      </c>
      <c r="AP9" s="30">
        <f t="shared" si="11"/>
        <v>0</v>
      </c>
      <c r="AQ9" s="30">
        <f t="shared" si="12"/>
        <v>0</v>
      </c>
      <c r="AR9" s="55">
        <f t="shared" si="13"/>
        <v>0</v>
      </c>
      <c r="AS9" s="55">
        <f t="shared" si="14"/>
        <v>0</v>
      </c>
      <c r="AT9" s="30">
        <f t="shared" si="15"/>
        <v>0</v>
      </c>
      <c r="AU9" s="30">
        <f t="shared" si="16"/>
        <v>0</v>
      </c>
      <c r="AV9" s="55">
        <f t="shared" si="17"/>
        <v>0</v>
      </c>
      <c r="AW9" s="55">
        <f t="shared" si="18"/>
        <v>0</v>
      </c>
      <c r="AX9" s="30">
        <f t="shared" si="19"/>
        <v>0</v>
      </c>
      <c r="AY9" s="30">
        <f t="shared" si="20"/>
        <v>0</v>
      </c>
      <c r="AZ9" s="55">
        <f t="shared" si="21"/>
        <v>0</v>
      </c>
      <c r="BA9" s="55">
        <f t="shared" si="22"/>
        <v>0</v>
      </c>
      <c r="BB9" s="30">
        <f t="shared" si="23"/>
        <v>0</v>
      </c>
      <c r="BC9" s="30">
        <f t="shared" si="24"/>
        <v>0</v>
      </c>
      <c r="BD9" s="55">
        <f t="shared" si="25"/>
        <v>0</v>
      </c>
      <c r="BE9" s="55">
        <f t="shared" si="26"/>
        <v>0</v>
      </c>
      <c r="BF9" s="30">
        <f t="shared" si="27"/>
        <v>0</v>
      </c>
      <c r="BG9" s="30">
        <f t="shared" si="28"/>
        <v>0</v>
      </c>
    </row>
    <row r="10" spans="1:59" ht="15" customHeight="1">
      <c r="A10" s="26">
        <v>3</v>
      </c>
      <c r="B10" s="124" t="s">
        <v>1</v>
      </c>
      <c r="C10" s="79" t="str">
        <f>'По області середня'!H8</f>
        <v> </v>
      </c>
      <c r="D10" s="29" t="str">
        <f>'По області середня'!J8</f>
        <v> </v>
      </c>
      <c r="E10" s="70" t="str">
        <f>'По області середня'!L8</f>
        <v> </v>
      </c>
      <c r="F10" s="106"/>
      <c r="G10" s="107"/>
      <c r="H10" s="108"/>
      <c r="I10" s="109"/>
      <c r="J10" s="106"/>
      <c r="K10" s="107"/>
      <c r="L10" s="108"/>
      <c r="M10" s="109"/>
      <c r="N10" s="106"/>
      <c r="O10" s="107"/>
      <c r="P10" s="108"/>
      <c r="Q10" s="109"/>
      <c r="R10" s="106"/>
      <c r="S10" s="107"/>
      <c r="T10" s="108"/>
      <c r="U10" s="109"/>
      <c r="V10" s="106"/>
      <c r="W10" s="107"/>
      <c r="X10" s="108"/>
      <c r="Y10" s="109"/>
      <c r="Z10" s="106"/>
      <c r="AA10" s="73"/>
      <c r="AB10" s="108"/>
      <c r="AC10" s="110"/>
      <c r="AD10" s="31" t="e">
        <f t="shared" si="29"/>
        <v>#NUM!</v>
      </c>
      <c r="AE10" s="29">
        <f t="shared" si="0"/>
        <v>0</v>
      </c>
      <c r="AF10" s="15">
        <f t="shared" si="1"/>
        <v>1</v>
      </c>
      <c r="AG10" s="16">
        <f t="shared" si="2"/>
        <v>0</v>
      </c>
      <c r="AH10" s="15">
        <f t="shared" si="3"/>
        <v>1</v>
      </c>
      <c r="AI10" s="16">
        <f t="shared" si="4"/>
        <v>0</v>
      </c>
      <c r="AJ10" s="54">
        <f t="shared" si="5"/>
        <v>0</v>
      </c>
      <c r="AK10" s="54">
        <f t="shared" si="6"/>
        <v>0</v>
      </c>
      <c r="AL10" s="28">
        <f t="shared" si="7"/>
        <v>0</v>
      </c>
      <c r="AM10" s="30">
        <f t="shared" si="8"/>
        <v>0</v>
      </c>
      <c r="AN10" s="54">
        <f t="shared" si="9"/>
        <v>0</v>
      </c>
      <c r="AO10" s="55">
        <f t="shared" si="10"/>
        <v>0</v>
      </c>
      <c r="AP10" s="30">
        <f t="shared" si="11"/>
        <v>0</v>
      </c>
      <c r="AQ10" s="30">
        <f t="shared" si="12"/>
        <v>0</v>
      </c>
      <c r="AR10" s="55">
        <f t="shared" si="13"/>
        <v>0</v>
      </c>
      <c r="AS10" s="55">
        <f t="shared" si="14"/>
        <v>0</v>
      </c>
      <c r="AT10" s="30">
        <f t="shared" si="15"/>
        <v>0</v>
      </c>
      <c r="AU10" s="30">
        <f t="shared" si="16"/>
        <v>0</v>
      </c>
      <c r="AV10" s="55">
        <f t="shared" si="17"/>
        <v>0</v>
      </c>
      <c r="AW10" s="55">
        <f t="shared" si="18"/>
        <v>0</v>
      </c>
      <c r="AX10" s="30">
        <f t="shared" si="19"/>
        <v>0</v>
      </c>
      <c r="AY10" s="30">
        <f t="shared" si="20"/>
        <v>0</v>
      </c>
      <c r="AZ10" s="55">
        <f t="shared" si="21"/>
        <v>0</v>
      </c>
      <c r="BA10" s="55">
        <f t="shared" si="22"/>
        <v>0</v>
      </c>
      <c r="BB10" s="30">
        <f t="shared" si="23"/>
        <v>0</v>
      </c>
      <c r="BC10" s="30">
        <f t="shared" si="24"/>
        <v>0</v>
      </c>
      <c r="BD10" s="55">
        <f t="shared" si="25"/>
        <v>0</v>
      </c>
      <c r="BE10" s="55">
        <f t="shared" si="26"/>
        <v>0</v>
      </c>
      <c r="BF10" s="30">
        <f t="shared" si="27"/>
        <v>0</v>
      </c>
      <c r="BG10" s="30">
        <f t="shared" si="28"/>
        <v>0</v>
      </c>
    </row>
    <row r="11" spans="1:59" ht="15" customHeight="1">
      <c r="A11" s="26">
        <v>4</v>
      </c>
      <c r="B11" s="124" t="s">
        <v>12</v>
      </c>
      <c r="C11" s="79" t="str">
        <f>'По області середня'!H9</f>
        <v> </v>
      </c>
      <c r="D11" s="29" t="str">
        <f>'По області середня'!J9</f>
        <v> </v>
      </c>
      <c r="E11" s="70" t="str">
        <f>'По області середня'!L9</f>
        <v> </v>
      </c>
      <c r="F11" s="106"/>
      <c r="G11" s="107"/>
      <c r="H11" s="108"/>
      <c r="I11" s="109"/>
      <c r="J11" s="106"/>
      <c r="K11" s="107"/>
      <c r="L11" s="108"/>
      <c r="M11" s="109"/>
      <c r="N11" s="106"/>
      <c r="O11" s="107"/>
      <c r="P11" s="108"/>
      <c r="Q11" s="109"/>
      <c r="R11" s="106"/>
      <c r="S11" s="107"/>
      <c r="T11" s="108"/>
      <c r="U11" s="109"/>
      <c r="V11" s="106"/>
      <c r="W11" s="107"/>
      <c r="X11" s="108"/>
      <c r="Y11" s="109"/>
      <c r="Z11" s="106"/>
      <c r="AA11" s="73"/>
      <c r="AB11" s="108"/>
      <c r="AC11" s="110"/>
      <c r="AD11" s="31" t="e">
        <f t="shared" si="29"/>
        <v>#NUM!</v>
      </c>
      <c r="AE11" s="29">
        <f t="shared" si="0"/>
        <v>0</v>
      </c>
      <c r="AF11" s="15">
        <f t="shared" si="1"/>
        <v>1</v>
      </c>
      <c r="AG11" s="16">
        <f t="shared" si="2"/>
        <v>0</v>
      </c>
      <c r="AH11" s="15">
        <f t="shared" si="3"/>
        <v>1</v>
      </c>
      <c r="AI11" s="16">
        <f t="shared" si="4"/>
        <v>0</v>
      </c>
      <c r="AJ11" s="54">
        <f t="shared" si="5"/>
        <v>0</v>
      </c>
      <c r="AK11" s="54">
        <f t="shared" si="6"/>
        <v>0</v>
      </c>
      <c r="AL11" s="28">
        <f t="shared" si="7"/>
        <v>0</v>
      </c>
      <c r="AM11" s="30">
        <f t="shared" si="8"/>
        <v>0</v>
      </c>
      <c r="AN11" s="54">
        <f t="shared" si="9"/>
        <v>0</v>
      </c>
      <c r="AO11" s="55">
        <f t="shared" si="10"/>
        <v>0</v>
      </c>
      <c r="AP11" s="30">
        <f t="shared" si="11"/>
        <v>0</v>
      </c>
      <c r="AQ11" s="30">
        <f t="shared" si="12"/>
        <v>0</v>
      </c>
      <c r="AR11" s="55">
        <f t="shared" si="13"/>
        <v>0</v>
      </c>
      <c r="AS11" s="55">
        <f t="shared" si="14"/>
        <v>0</v>
      </c>
      <c r="AT11" s="30">
        <f t="shared" si="15"/>
        <v>0</v>
      </c>
      <c r="AU11" s="30">
        <f t="shared" si="16"/>
        <v>0</v>
      </c>
      <c r="AV11" s="55">
        <f t="shared" si="17"/>
        <v>0</v>
      </c>
      <c r="AW11" s="55">
        <f t="shared" si="18"/>
        <v>0</v>
      </c>
      <c r="AX11" s="30">
        <f t="shared" si="19"/>
        <v>0</v>
      </c>
      <c r="AY11" s="30">
        <f t="shared" si="20"/>
        <v>0</v>
      </c>
      <c r="AZ11" s="55">
        <f t="shared" si="21"/>
        <v>0</v>
      </c>
      <c r="BA11" s="55">
        <f t="shared" si="22"/>
        <v>0</v>
      </c>
      <c r="BB11" s="30">
        <f t="shared" si="23"/>
        <v>0</v>
      </c>
      <c r="BC11" s="30">
        <f t="shared" si="24"/>
        <v>0</v>
      </c>
      <c r="BD11" s="55">
        <f t="shared" si="25"/>
        <v>0</v>
      </c>
      <c r="BE11" s="55">
        <f t="shared" si="26"/>
        <v>0</v>
      </c>
      <c r="BF11" s="30">
        <f t="shared" si="27"/>
        <v>0</v>
      </c>
      <c r="BG11" s="30">
        <f t="shared" si="28"/>
        <v>0</v>
      </c>
    </row>
    <row r="12" spans="1:59" ht="15" customHeight="1">
      <c r="A12" s="26">
        <v>5</v>
      </c>
      <c r="B12" s="124" t="s">
        <v>33</v>
      </c>
      <c r="C12" s="79" t="str">
        <f>'По області середня'!H10</f>
        <v> </v>
      </c>
      <c r="D12" s="29" t="str">
        <f>'По області середня'!J10</f>
        <v> </v>
      </c>
      <c r="E12" s="70" t="str">
        <f>'По області середня'!L10</f>
        <v> </v>
      </c>
      <c r="F12" s="106"/>
      <c r="G12" s="107"/>
      <c r="H12" s="108"/>
      <c r="I12" s="109"/>
      <c r="J12" s="106"/>
      <c r="K12" s="107"/>
      <c r="L12" s="108"/>
      <c r="M12" s="109"/>
      <c r="N12" s="106"/>
      <c r="O12" s="107"/>
      <c r="P12" s="108"/>
      <c r="Q12" s="109"/>
      <c r="R12" s="106"/>
      <c r="S12" s="107"/>
      <c r="T12" s="108"/>
      <c r="U12" s="109"/>
      <c r="V12" s="106"/>
      <c r="W12" s="107"/>
      <c r="X12" s="108"/>
      <c r="Y12" s="109"/>
      <c r="Z12" s="106"/>
      <c r="AA12" s="73"/>
      <c r="AB12" s="108"/>
      <c r="AC12" s="110"/>
      <c r="AD12" s="31" t="e">
        <f t="shared" si="29"/>
        <v>#NUM!</v>
      </c>
      <c r="AE12" s="29">
        <f t="shared" si="0"/>
        <v>0</v>
      </c>
      <c r="AF12" s="15">
        <f t="shared" si="1"/>
        <v>1</v>
      </c>
      <c r="AG12" s="16">
        <f t="shared" si="2"/>
        <v>0</v>
      </c>
      <c r="AH12" s="15">
        <f t="shared" si="3"/>
        <v>1</v>
      </c>
      <c r="AI12" s="16">
        <f t="shared" si="4"/>
        <v>0</v>
      </c>
      <c r="AJ12" s="54">
        <f t="shared" si="5"/>
        <v>0</v>
      </c>
      <c r="AK12" s="54">
        <f t="shared" si="6"/>
        <v>0</v>
      </c>
      <c r="AL12" s="28">
        <f t="shared" si="7"/>
        <v>0</v>
      </c>
      <c r="AM12" s="30">
        <f t="shared" si="8"/>
        <v>0</v>
      </c>
      <c r="AN12" s="54">
        <f t="shared" si="9"/>
        <v>0</v>
      </c>
      <c r="AO12" s="55">
        <f t="shared" si="10"/>
        <v>0</v>
      </c>
      <c r="AP12" s="30">
        <f t="shared" si="11"/>
        <v>0</v>
      </c>
      <c r="AQ12" s="30">
        <f t="shared" si="12"/>
        <v>0</v>
      </c>
      <c r="AR12" s="55">
        <f t="shared" si="13"/>
        <v>0</v>
      </c>
      <c r="AS12" s="55">
        <f t="shared" si="14"/>
        <v>0</v>
      </c>
      <c r="AT12" s="30">
        <f t="shared" si="15"/>
        <v>0</v>
      </c>
      <c r="AU12" s="30">
        <f t="shared" si="16"/>
        <v>0</v>
      </c>
      <c r="AV12" s="55">
        <f t="shared" si="17"/>
        <v>0</v>
      </c>
      <c r="AW12" s="55">
        <f t="shared" si="18"/>
        <v>0</v>
      </c>
      <c r="AX12" s="30">
        <f t="shared" si="19"/>
        <v>0</v>
      </c>
      <c r="AY12" s="30">
        <f t="shared" si="20"/>
        <v>0</v>
      </c>
      <c r="AZ12" s="55">
        <f t="shared" si="21"/>
        <v>0</v>
      </c>
      <c r="BA12" s="55">
        <f t="shared" si="22"/>
        <v>0</v>
      </c>
      <c r="BB12" s="30">
        <f t="shared" si="23"/>
        <v>0</v>
      </c>
      <c r="BC12" s="30">
        <f t="shared" si="24"/>
        <v>0</v>
      </c>
      <c r="BD12" s="55">
        <f t="shared" si="25"/>
        <v>0</v>
      </c>
      <c r="BE12" s="55">
        <f t="shared" si="26"/>
        <v>0</v>
      </c>
      <c r="BF12" s="30">
        <f t="shared" si="27"/>
        <v>0</v>
      </c>
      <c r="BG12" s="30">
        <f t="shared" si="28"/>
        <v>0</v>
      </c>
    </row>
    <row r="13" spans="1:59" ht="15" customHeight="1">
      <c r="A13" s="26">
        <v>6</v>
      </c>
      <c r="B13" s="124" t="s">
        <v>13</v>
      </c>
      <c r="C13" s="79" t="str">
        <f>'По області середня'!H11</f>
        <v> </v>
      </c>
      <c r="D13" s="29" t="str">
        <f>'По області середня'!J11</f>
        <v> </v>
      </c>
      <c r="E13" s="70" t="str">
        <f>'По області середня'!L11</f>
        <v> </v>
      </c>
      <c r="F13" s="106"/>
      <c r="G13" s="107"/>
      <c r="H13" s="108"/>
      <c r="I13" s="109"/>
      <c r="J13" s="106"/>
      <c r="K13" s="107"/>
      <c r="L13" s="108"/>
      <c r="M13" s="109"/>
      <c r="N13" s="106"/>
      <c r="O13" s="107"/>
      <c r="P13" s="108"/>
      <c r="Q13" s="109"/>
      <c r="R13" s="106"/>
      <c r="S13" s="107"/>
      <c r="T13" s="108"/>
      <c r="U13" s="109"/>
      <c r="V13" s="106"/>
      <c r="W13" s="107"/>
      <c r="X13" s="108"/>
      <c r="Y13" s="109"/>
      <c r="Z13" s="106"/>
      <c r="AA13" s="73"/>
      <c r="AB13" s="108"/>
      <c r="AC13" s="110"/>
      <c r="AD13" s="31" t="e">
        <f t="shared" si="29"/>
        <v>#NUM!</v>
      </c>
      <c r="AE13" s="29">
        <f t="shared" si="0"/>
        <v>0</v>
      </c>
      <c r="AF13" s="15">
        <f t="shared" si="1"/>
        <v>1</v>
      </c>
      <c r="AG13" s="16">
        <f t="shared" si="2"/>
        <v>0</v>
      </c>
      <c r="AH13" s="15">
        <f t="shared" si="3"/>
        <v>1</v>
      </c>
      <c r="AI13" s="16">
        <f t="shared" si="4"/>
        <v>0</v>
      </c>
      <c r="AJ13" s="54">
        <f t="shared" si="5"/>
        <v>0</v>
      </c>
      <c r="AK13" s="54">
        <f t="shared" si="6"/>
        <v>0</v>
      </c>
      <c r="AL13" s="28">
        <f t="shared" si="7"/>
        <v>0</v>
      </c>
      <c r="AM13" s="30">
        <f t="shared" si="8"/>
        <v>0</v>
      </c>
      <c r="AN13" s="54">
        <f t="shared" si="9"/>
        <v>0</v>
      </c>
      <c r="AO13" s="55">
        <f t="shared" si="10"/>
        <v>0</v>
      </c>
      <c r="AP13" s="30">
        <f t="shared" si="11"/>
        <v>0</v>
      </c>
      <c r="AQ13" s="30">
        <f t="shared" si="12"/>
        <v>0</v>
      </c>
      <c r="AR13" s="55">
        <f t="shared" si="13"/>
        <v>0</v>
      </c>
      <c r="AS13" s="55">
        <f t="shared" si="14"/>
        <v>0</v>
      </c>
      <c r="AT13" s="30">
        <f t="shared" si="15"/>
        <v>0</v>
      </c>
      <c r="AU13" s="30">
        <f t="shared" si="16"/>
        <v>0</v>
      </c>
      <c r="AV13" s="55">
        <f t="shared" si="17"/>
        <v>0</v>
      </c>
      <c r="AW13" s="55">
        <f t="shared" si="18"/>
        <v>0</v>
      </c>
      <c r="AX13" s="30">
        <f t="shared" si="19"/>
        <v>0</v>
      </c>
      <c r="AY13" s="30">
        <f t="shared" si="20"/>
        <v>0</v>
      </c>
      <c r="AZ13" s="55">
        <f t="shared" si="21"/>
        <v>0</v>
      </c>
      <c r="BA13" s="55">
        <f t="shared" si="22"/>
        <v>0</v>
      </c>
      <c r="BB13" s="30">
        <f t="shared" si="23"/>
        <v>0</v>
      </c>
      <c r="BC13" s="30">
        <f t="shared" si="24"/>
        <v>0</v>
      </c>
      <c r="BD13" s="55">
        <f t="shared" si="25"/>
        <v>0</v>
      </c>
      <c r="BE13" s="55">
        <f t="shared" si="26"/>
        <v>0</v>
      </c>
      <c r="BF13" s="30">
        <f t="shared" si="27"/>
        <v>0</v>
      </c>
      <c r="BG13" s="30">
        <f t="shared" si="28"/>
        <v>0</v>
      </c>
    </row>
    <row r="14" spans="1:59" ht="15" customHeight="1">
      <c r="A14" s="26">
        <v>7</v>
      </c>
      <c r="B14" s="124" t="s">
        <v>20</v>
      </c>
      <c r="C14" s="79" t="str">
        <f>'По області середня'!H12</f>
        <v> </v>
      </c>
      <c r="D14" s="29" t="str">
        <f>'По області середня'!J12</f>
        <v> </v>
      </c>
      <c r="E14" s="70" t="str">
        <f>'По області середня'!L12</f>
        <v> </v>
      </c>
      <c r="F14" s="106"/>
      <c r="G14" s="107"/>
      <c r="H14" s="108"/>
      <c r="I14" s="109"/>
      <c r="J14" s="106"/>
      <c r="K14" s="107"/>
      <c r="L14" s="108"/>
      <c r="M14" s="109"/>
      <c r="N14" s="106"/>
      <c r="O14" s="107"/>
      <c r="P14" s="108"/>
      <c r="Q14" s="109"/>
      <c r="R14" s="106"/>
      <c r="S14" s="107"/>
      <c r="T14" s="108"/>
      <c r="U14" s="109"/>
      <c r="V14" s="106"/>
      <c r="W14" s="107"/>
      <c r="X14" s="108"/>
      <c r="Y14" s="109"/>
      <c r="Z14" s="106"/>
      <c r="AA14" s="73"/>
      <c r="AB14" s="108"/>
      <c r="AC14" s="110"/>
      <c r="AD14" s="31" t="e">
        <f t="shared" si="29"/>
        <v>#NUM!</v>
      </c>
      <c r="AE14" s="29">
        <f t="shared" si="0"/>
        <v>0</v>
      </c>
      <c r="AF14" s="15">
        <f t="shared" si="1"/>
        <v>1</v>
      </c>
      <c r="AG14" s="16">
        <f t="shared" si="2"/>
        <v>0</v>
      </c>
      <c r="AH14" s="15">
        <f t="shared" si="3"/>
        <v>1</v>
      </c>
      <c r="AI14" s="16">
        <f t="shared" si="4"/>
        <v>0</v>
      </c>
      <c r="AJ14" s="54">
        <f t="shared" si="5"/>
        <v>0</v>
      </c>
      <c r="AK14" s="54">
        <f t="shared" si="6"/>
        <v>0</v>
      </c>
      <c r="AL14" s="28">
        <f t="shared" si="7"/>
        <v>0</v>
      </c>
      <c r="AM14" s="30">
        <f t="shared" si="8"/>
        <v>0</v>
      </c>
      <c r="AN14" s="54">
        <f t="shared" si="9"/>
        <v>0</v>
      </c>
      <c r="AO14" s="55">
        <f t="shared" si="10"/>
        <v>0</v>
      </c>
      <c r="AP14" s="30">
        <f t="shared" si="11"/>
        <v>0</v>
      </c>
      <c r="AQ14" s="30">
        <f t="shared" si="12"/>
        <v>0</v>
      </c>
      <c r="AR14" s="55">
        <f t="shared" si="13"/>
        <v>0</v>
      </c>
      <c r="AS14" s="55">
        <f t="shared" si="14"/>
        <v>0</v>
      </c>
      <c r="AT14" s="30">
        <f t="shared" si="15"/>
        <v>0</v>
      </c>
      <c r="AU14" s="30">
        <f t="shared" si="16"/>
        <v>0</v>
      </c>
      <c r="AV14" s="55">
        <f t="shared" si="17"/>
        <v>0</v>
      </c>
      <c r="AW14" s="55">
        <f t="shared" si="18"/>
        <v>0</v>
      </c>
      <c r="AX14" s="30">
        <f t="shared" si="19"/>
        <v>0</v>
      </c>
      <c r="AY14" s="30">
        <f t="shared" si="20"/>
        <v>0</v>
      </c>
      <c r="AZ14" s="55">
        <f t="shared" si="21"/>
        <v>0</v>
      </c>
      <c r="BA14" s="55">
        <f t="shared" si="22"/>
        <v>0</v>
      </c>
      <c r="BB14" s="30">
        <f t="shared" si="23"/>
        <v>0</v>
      </c>
      <c r="BC14" s="30">
        <f t="shared" si="24"/>
        <v>0</v>
      </c>
      <c r="BD14" s="55">
        <f t="shared" si="25"/>
        <v>0</v>
      </c>
      <c r="BE14" s="55">
        <f t="shared" si="26"/>
        <v>0</v>
      </c>
      <c r="BF14" s="30">
        <f t="shared" si="27"/>
        <v>0</v>
      </c>
      <c r="BG14" s="30">
        <f t="shared" si="28"/>
        <v>0</v>
      </c>
    </row>
    <row r="15" spans="1:59" ht="12.75">
      <c r="A15" s="26">
        <v>8</v>
      </c>
      <c r="B15" s="125" t="s">
        <v>129</v>
      </c>
      <c r="C15" s="79" t="str">
        <f>'По області середня'!H13</f>
        <v> </v>
      </c>
      <c r="D15" s="29" t="str">
        <f>'По області середня'!J13</f>
        <v> </v>
      </c>
      <c r="E15" s="70" t="str">
        <f>'По області середня'!L13</f>
        <v> </v>
      </c>
      <c r="F15" s="106"/>
      <c r="G15" s="107"/>
      <c r="H15" s="108"/>
      <c r="I15" s="109"/>
      <c r="J15" s="106"/>
      <c r="K15" s="107"/>
      <c r="L15" s="108"/>
      <c r="M15" s="109"/>
      <c r="N15" s="106"/>
      <c r="O15" s="107"/>
      <c r="P15" s="108"/>
      <c r="Q15" s="109"/>
      <c r="R15" s="106"/>
      <c r="S15" s="107"/>
      <c r="T15" s="108"/>
      <c r="U15" s="109"/>
      <c r="V15" s="106"/>
      <c r="W15" s="107"/>
      <c r="X15" s="108"/>
      <c r="Y15" s="109"/>
      <c r="Z15" s="106"/>
      <c r="AA15" s="73"/>
      <c r="AB15" s="108"/>
      <c r="AC15" s="110"/>
      <c r="AD15" s="31" t="e">
        <f t="shared" si="29"/>
        <v>#NUM!</v>
      </c>
      <c r="AE15" s="29">
        <f t="shared" si="0"/>
        <v>0</v>
      </c>
      <c r="AF15" s="15">
        <f t="shared" si="1"/>
        <v>1</v>
      </c>
      <c r="AG15" s="16">
        <f t="shared" si="2"/>
        <v>0</v>
      </c>
      <c r="AH15" s="15">
        <f t="shared" si="3"/>
        <v>1</v>
      </c>
      <c r="AI15" s="16">
        <f t="shared" si="4"/>
        <v>0</v>
      </c>
      <c r="AJ15" s="54">
        <f t="shared" si="5"/>
        <v>0</v>
      </c>
      <c r="AK15" s="54">
        <f t="shared" si="6"/>
        <v>0</v>
      </c>
      <c r="AL15" s="28">
        <f t="shared" si="7"/>
        <v>0</v>
      </c>
      <c r="AM15" s="30">
        <f t="shared" si="8"/>
        <v>0</v>
      </c>
      <c r="AN15" s="54">
        <f t="shared" si="9"/>
        <v>0</v>
      </c>
      <c r="AO15" s="55">
        <f t="shared" si="10"/>
        <v>0</v>
      </c>
      <c r="AP15" s="30">
        <f t="shared" si="11"/>
        <v>0</v>
      </c>
      <c r="AQ15" s="30">
        <f t="shared" si="12"/>
        <v>0</v>
      </c>
      <c r="AR15" s="55">
        <f t="shared" si="13"/>
        <v>0</v>
      </c>
      <c r="AS15" s="55">
        <f t="shared" si="14"/>
        <v>0</v>
      </c>
      <c r="AT15" s="30">
        <f t="shared" si="15"/>
        <v>0</v>
      </c>
      <c r="AU15" s="30">
        <f t="shared" si="16"/>
        <v>0</v>
      </c>
      <c r="AV15" s="55">
        <f t="shared" si="17"/>
        <v>0</v>
      </c>
      <c r="AW15" s="55">
        <f t="shared" si="18"/>
        <v>0</v>
      </c>
      <c r="AX15" s="30">
        <f t="shared" si="19"/>
        <v>0</v>
      </c>
      <c r="AY15" s="30">
        <f t="shared" si="20"/>
        <v>0</v>
      </c>
      <c r="AZ15" s="55">
        <f t="shared" si="21"/>
        <v>0</v>
      </c>
      <c r="BA15" s="55">
        <f t="shared" si="22"/>
        <v>0</v>
      </c>
      <c r="BB15" s="30">
        <f t="shared" si="23"/>
        <v>0</v>
      </c>
      <c r="BC15" s="30">
        <f t="shared" si="24"/>
        <v>0</v>
      </c>
      <c r="BD15" s="55">
        <f t="shared" si="25"/>
        <v>0</v>
      </c>
      <c r="BE15" s="55">
        <f t="shared" si="26"/>
        <v>0</v>
      </c>
      <c r="BF15" s="30">
        <f t="shared" si="27"/>
        <v>0</v>
      </c>
      <c r="BG15" s="30">
        <f t="shared" si="28"/>
        <v>0</v>
      </c>
    </row>
    <row r="16" spans="1:59" ht="15" customHeight="1">
      <c r="A16" s="26">
        <v>9</v>
      </c>
      <c r="B16" s="124" t="s">
        <v>14</v>
      </c>
      <c r="C16" s="79" t="str">
        <f>'По області середня'!H14</f>
        <v> </v>
      </c>
      <c r="D16" s="29" t="str">
        <f>'По області середня'!J14</f>
        <v> </v>
      </c>
      <c r="E16" s="70" t="str">
        <f>'По області середня'!L14</f>
        <v> </v>
      </c>
      <c r="F16" s="106"/>
      <c r="G16" s="107"/>
      <c r="H16" s="108"/>
      <c r="I16" s="109"/>
      <c r="J16" s="106"/>
      <c r="K16" s="107"/>
      <c r="L16" s="108"/>
      <c r="M16" s="109"/>
      <c r="N16" s="106"/>
      <c r="O16" s="107"/>
      <c r="P16" s="108"/>
      <c r="Q16" s="109"/>
      <c r="R16" s="106"/>
      <c r="S16" s="107"/>
      <c r="T16" s="108"/>
      <c r="U16" s="109"/>
      <c r="V16" s="106"/>
      <c r="W16" s="107"/>
      <c r="X16" s="108"/>
      <c r="Y16" s="109"/>
      <c r="Z16" s="106"/>
      <c r="AA16" s="73"/>
      <c r="AB16" s="108"/>
      <c r="AC16" s="110"/>
      <c r="AD16" s="31" t="e">
        <f t="shared" si="29"/>
        <v>#NUM!</v>
      </c>
      <c r="AE16" s="29">
        <f t="shared" si="0"/>
        <v>0</v>
      </c>
      <c r="AF16" s="15">
        <f t="shared" si="1"/>
        <v>1</v>
      </c>
      <c r="AG16" s="16">
        <f t="shared" si="2"/>
        <v>0</v>
      </c>
      <c r="AH16" s="15">
        <f t="shared" si="3"/>
        <v>1</v>
      </c>
      <c r="AI16" s="16">
        <f t="shared" si="4"/>
        <v>0</v>
      </c>
      <c r="AJ16" s="54">
        <f t="shared" si="5"/>
        <v>0</v>
      </c>
      <c r="AK16" s="54">
        <f t="shared" si="6"/>
        <v>0</v>
      </c>
      <c r="AL16" s="28">
        <f t="shared" si="7"/>
        <v>0</v>
      </c>
      <c r="AM16" s="30">
        <f t="shared" si="8"/>
        <v>0</v>
      </c>
      <c r="AN16" s="54">
        <f t="shared" si="9"/>
        <v>0</v>
      </c>
      <c r="AO16" s="55">
        <f t="shared" si="10"/>
        <v>0</v>
      </c>
      <c r="AP16" s="30">
        <f t="shared" si="11"/>
        <v>0</v>
      </c>
      <c r="AQ16" s="30">
        <f t="shared" si="12"/>
        <v>0</v>
      </c>
      <c r="AR16" s="55">
        <f t="shared" si="13"/>
        <v>0</v>
      </c>
      <c r="AS16" s="55">
        <f t="shared" si="14"/>
        <v>0</v>
      </c>
      <c r="AT16" s="30">
        <f t="shared" si="15"/>
        <v>0</v>
      </c>
      <c r="AU16" s="30">
        <f t="shared" si="16"/>
        <v>0</v>
      </c>
      <c r="AV16" s="55">
        <f t="shared" si="17"/>
        <v>0</v>
      </c>
      <c r="AW16" s="55">
        <f t="shared" si="18"/>
        <v>0</v>
      </c>
      <c r="AX16" s="30">
        <f t="shared" si="19"/>
        <v>0</v>
      </c>
      <c r="AY16" s="30">
        <f t="shared" si="20"/>
        <v>0</v>
      </c>
      <c r="AZ16" s="55">
        <f t="shared" si="21"/>
        <v>0</v>
      </c>
      <c r="BA16" s="55">
        <f t="shared" si="22"/>
        <v>0</v>
      </c>
      <c r="BB16" s="30">
        <f t="shared" si="23"/>
        <v>0</v>
      </c>
      <c r="BC16" s="30">
        <f t="shared" si="24"/>
        <v>0</v>
      </c>
      <c r="BD16" s="55">
        <f t="shared" si="25"/>
        <v>0</v>
      </c>
      <c r="BE16" s="55">
        <f t="shared" si="26"/>
        <v>0</v>
      </c>
      <c r="BF16" s="30">
        <f t="shared" si="27"/>
        <v>0</v>
      </c>
      <c r="BG16" s="30">
        <f t="shared" si="28"/>
        <v>0</v>
      </c>
    </row>
    <row r="17" spans="1:59" ht="15" customHeight="1">
      <c r="A17" s="26">
        <v>10</v>
      </c>
      <c r="B17" s="124" t="s">
        <v>7</v>
      </c>
      <c r="C17" s="79" t="str">
        <f>'По області середня'!H15</f>
        <v> </v>
      </c>
      <c r="D17" s="29" t="str">
        <f>'По області середня'!J15</f>
        <v> </v>
      </c>
      <c r="E17" s="70" t="str">
        <f>'По області середня'!L15</f>
        <v> </v>
      </c>
      <c r="F17" s="106"/>
      <c r="G17" s="107"/>
      <c r="H17" s="108"/>
      <c r="I17" s="109"/>
      <c r="J17" s="106"/>
      <c r="K17" s="107"/>
      <c r="L17" s="108"/>
      <c r="M17" s="109"/>
      <c r="N17" s="106"/>
      <c r="O17" s="107"/>
      <c r="P17" s="108"/>
      <c r="Q17" s="109"/>
      <c r="R17" s="106"/>
      <c r="S17" s="107"/>
      <c r="T17" s="108"/>
      <c r="U17" s="109"/>
      <c r="V17" s="106"/>
      <c r="W17" s="107"/>
      <c r="X17" s="108"/>
      <c r="Y17" s="109"/>
      <c r="Z17" s="106"/>
      <c r="AA17" s="73"/>
      <c r="AB17" s="108"/>
      <c r="AC17" s="110"/>
      <c r="AD17" s="31" t="e">
        <f t="shared" si="29"/>
        <v>#NUM!</v>
      </c>
      <c r="AE17" s="29">
        <f t="shared" si="0"/>
        <v>0</v>
      </c>
      <c r="AF17" s="15">
        <f t="shared" si="1"/>
        <v>1</v>
      </c>
      <c r="AG17" s="16">
        <f t="shared" si="2"/>
        <v>0</v>
      </c>
      <c r="AH17" s="15">
        <f t="shared" si="3"/>
        <v>1</v>
      </c>
      <c r="AI17" s="16">
        <f t="shared" si="4"/>
        <v>0</v>
      </c>
      <c r="AJ17" s="54">
        <f t="shared" si="5"/>
        <v>0</v>
      </c>
      <c r="AK17" s="54">
        <f t="shared" si="6"/>
        <v>0</v>
      </c>
      <c r="AL17" s="28">
        <f t="shared" si="7"/>
        <v>0</v>
      </c>
      <c r="AM17" s="30">
        <f t="shared" si="8"/>
        <v>0</v>
      </c>
      <c r="AN17" s="54">
        <f t="shared" si="9"/>
        <v>0</v>
      </c>
      <c r="AO17" s="55">
        <f t="shared" si="10"/>
        <v>0</v>
      </c>
      <c r="AP17" s="30">
        <f t="shared" si="11"/>
        <v>0</v>
      </c>
      <c r="AQ17" s="30">
        <f t="shared" si="12"/>
        <v>0</v>
      </c>
      <c r="AR17" s="55">
        <f t="shared" si="13"/>
        <v>0</v>
      </c>
      <c r="AS17" s="55">
        <f t="shared" si="14"/>
        <v>0</v>
      </c>
      <c r="AT17" s="30">
        <f t="shared" si="15"/>
        <v>0</v>
      </c>
      <c r="AU17" s="30">
        <f t="shared" si="16"/>
        <v>0</v>
      </c>
      <c r="AV17" s="55">
        <f t="shared" si="17"/>
        <v>0</v>
      </c>
      <c r="AW17" s="55">
        <f t="shared" si="18"/>
        <v>0</v>
      </c>
      <c r="AX17" s="30">
        <f t="shared" si="19"/>
        <v>0</v>
      </c>
      <c r="AY17" s="30">
        <f t="shared" si="20"/>
        <v>0</v>
      </c>
      <c r="AZ17" s="55">
        <f t="shared" si="21"/>
        <v>0</v>
      </c>
      <c r="BA17" s="55">
        <f t="shared" si="22"/>
        <v>0</v>
      </c>
      <c r="BB17" s="30">
        <f t="shared" si="23"/>
        <v>0</v>
      </c>
      <c r="BC17" s="30">
        <f t="shared" si="24"/>
        <v>0</v>
      </c>
      <c r="BD17" s="55">
        <f t="shared" si="25"/>
        <v>0</v>
      </c>
      <c r="BE17" s="55">
        <f t="shared" si="26"/>
        <v>0</v>
      </c>
      <c r="BF17" s="30">
        <f t="shared" si="27"/>
        <v>0</v>
      </c>
      <c r="BG17" s="30">
        <f t="shared" si="28"/>
        <v>0</v>
      </c>
    </row>
    <row r="18" spans="1:59" ht="15" customHeight="1">
      <c r="A18" s="26">
        <v>11</v>
      </c>
      <c r="B18" s="124" t="s">
        <v>2</v>
      </c>
      <c r="C18" s="79" t="str">
        <f>'По області середня'!H16</f>
        <v> </v>
      </c>
      <c r="D18" s="29" t="str">
        <f>'По області середня'!J16</f>
        <v> </v>
      </c>
      <c r="E18" s="70" t="str">
        <f>'По області середня'!L16</f>
        <v> </v>
      </c>
      <c r="F18" s="106"/>
      <c r="G18" s="107"/>
      <c r="H18" s="108"/>
      <c r="I18" s="109"/>
      <c r="J18" s="106"/>
      <c r="K18" s="107"/>
      <c r="L18" s="108"/>
      <c r="M18" s="109"/>
      <c r="N18" s="106"/>
      <c r="O18" s="107"/>
      <c r="P18" s="108"/>
      <c r="Q18" s="109"/>
      <c r="R18" s="106"/>
      <c r="S18" s="107"/>
      <c r="T18" s="108"/>
      <c r="U18" s="109"/>
      <c r="V18" s="106"/>
      <c r="W18" s="107"/>
      <c r="X18" s="108"/>
      <c r="Y18" s="109"/>
      <c r="Z18" s="106"/>
      <c r="AA18" s="73"/>
      <c r="AB18" s="108"/>
      <c r="AC18" s="110"/>
      <c r="AD18" s="31" t="e">
        <f t="shared" si="29"/>
        <v>#NUM!</v>
      </c>
      <c r="AE18" s="29">
        <f t="shared" si="0"/>
        <v>0</v>
      </c>
      <c r="AF18" s="15">
        <f t="shared" si="1"/>
        <v>1</v>
      </c>
      <c r="AG18" s="16">
        <f t="shared" si="2"/>
        <v>0</v>
      </c>
      <c r="AH18" s="15">
        <f t="shared" si="3"/>
        <v>1</v>
      </c>
      <c r="AI18" s="16">
        <f t="shared" si="4"/>
        <v>0</v>
      </c>
      <c r="AJ18" s="54">
        <f t="shared" si="5"/>
        <v>0</v>
      </c>
      <c r="AK18" s="54">
        <f t="shared" si="6"/>
        <v>0</v>
      </c>
      <c r="AL18" s="28">
        <f t="shared" si="7"/>
        <v>0</v>
      </c>
      <c r="AM18" s="30">
        <f t="shared" si="8"/>
        <v>0</v>
      </c>
      <c r="AN18" s="54">
        <f t="shared" si="9"/>
        <v>0</v>
      </c>
      <c r="AO18" s="55">
        <f t="shared" si="10"/>
        <v>0</v>
      </c>
      <c r="AP18" s="30">
        <f t="shared" si="11"/>
        <v>0</v>
      </c>
      <c r="AQ18" s="30">
        <f t="shared" si="12"/>
        <v>0</v>
      </c>
      <c r="AR18" s="55">
        <f t="shared" si="13"/>
        <v>0</v>
      </c>
      <c r="AS18" s="55">
        <f t="shared" si="14"/>
        <v>0</v>
      </c>
      <c r="AT18" s="30">
        <f t="shared" si="15"/>
        <v>0</v>
      </c>
      <c r="AU18" s="30">
        <f t="shared" si="16"/>
        <v>0</v>
      </c>
      <c r="AV18" s="55">
        <f t="shared" si="17"/>
        <v>0</v>
      </c>
      <c r="AW18" s="55">
        <f t="shared" si="18"/>
        <v>0</v>
      </c>
      <c r="AX18" s="30">
        <f t="shared" si="19"/>
        <v>0</v>
      </c>
      <c r="AY18" s="30">
        <f t="shared" si="20"/>
        <v>0</v>
      </c>
      <c r="AZ18" s="55">
        <f t="shared" si="21"/>
        <v>0</v>
      </c>
      <c r="BA18" s="55">
        <f t="shared" si="22"/>
        <v>0</v>
      </c>
      <c r="BB18" s="30">
        <f t="shared" si="23"/>
        <v>0</v>
      </c>
      <c r="BC18" s="30">
        <f t="shared" si="24"/>
        <v>0</v>
      </c>
      <c r="BD18" s="55">
        <f t="shared" si="25"/>
        <v>0</v>
      </c>
      <c r="BE18" s="55">
        <f t="shared" si="26"/>
        <v>0</v>
      </c>
      <c r="BF18" s="30">
        <f t="shared" si="27"/>
        <v>0</v>
      </c>
      <c r="BG18" s="30">
        <f t="shared" si="28"/>
        <v>0</v>
      </c>
    </row>
    <row r="19" spans="1:59" ht="15" customHeight="1">
      <c r="A19" s="26">
        <v>12</v>
      </c>
      <c r="B19" s="124" t="s">
        <v>21</v>
      </c>
      <c r="C19" s="79" t="str">
        <f>'По області середня'!H17</f>
        <v> </v>
      </c>
      <c r="D19" s="29" t="str">
        <f>'По області середня'!J17</f>
        <v> </v>
      </c>
      <c r="E19" s="70" t="str">
        <f>'По області середня'!L17</f>
        <v> </v>
      </c>
      <c r="F19" s="106"/>
      <c r="G19" s="107"/>
      <c r="H19" s="108"/>
      <c r="I19" s="109"/>
      <c r="J19" s="106"/>
      <c r="K19" s="107"/>
      <c r="L19" s="108"/>
      <c r="M19" s="109"/>
      <c r="N19" s="106"/>
      <c r="O19" s="107"/>
      <c r="P19" s="108"/>
      <c r="Q19" s="109"/>
      <c r="R19" s="106"/>
      <c r="S19" s="107"/>
      <c r="T19" s="108"/>
      <c r="U19" s="109"/>
      <c r="V19" s="106"/>
      <c r="W19" s="107"/>
      <c r="X19" s="108"/>
      <c r="Y19" s="109"/>
      <c r="Z19" s="106"/>
      <c r="AA19" s="73"/>
      <c r="AB19" s="108"/>
      <c r="AC19" s="110"/>
      <c r="AD19" s="31" t="e">
        <f t="shared" si="29"/>
        <v>#NUM!</v>
      </c>
      <c r="AE19" s="29">
        <f t="shared" si="0"/>
        <v>0</v>
      </c>
      <c r="AF19" s="15">
        <f t="shared" si="1"/>
        <v>1</v>
      </c>
      <c r="AG19" s="16">
        <f t="shared" si="2"/>
        <v>0</v>
      </c>
      <c r="AH19" s="15">
        <f t="shared" si="3"/>
        <v>1</v>
      </c>
      <c r="AI19" s="16">
        <f t="shared" si="4"/>
        <v>0</v>
      </c>
      <c r="AJ19" s="54">
        <f t="shared" si="5"/>
        <v>0</v>
      </c>
      <c r="AK19" s="54">
        <f t="shared" si="6"/>
        <v>0</v>
      </c>
      <c r="AL19" s="28">
        <f t="shared" si="7"/>
        <v>0</v>
      </c>
      <c r="AM19" s="30">
        <f t="shared" si="8"/>
        <v>0</v>
      </c>
      <c r="AN19" s="54">
        <f t="shared" si="9"/>
        <v>0</v>
      </c>
      <c r="AO19" s="55">
        <f t="shared" si="10"/>
        <v>0</v>
      </c>
      <c r="AP19" s="30">
        <f t="shared" si="11"/>
        <v>0</v>
      </c>
      <c r="AQ19" s="30">
        <f t="shared" si="12"/>
        <v>0</v>
      </c>
      <c r="AR19" s="55">
        <f t="shared" si="13"/>
        <v>0</v>
      </c>
      <c r="AS19" s="55">
        <f t="shared" si="14"/>
        <v>0</v>
      </c>
      <c r="AT19" s="30">
        <f t="shared" si="15"/>
        <v>0</v>
      </c>
      <c r="AU19" s="30">
        <f t="shared" si="16"/>
        <v>0</v>
      </c>
      <c r="AV19" s="55">
        <f t="shared" si="17"/>
        <v>0</v>
      </c>
      <c r="AW19" s="55">
        <f t="shared" si="18"/>
        <v>0</v>
      </c>
      <c r="AX19" s="30">
        <f t="shared" si="19"/>
        <v>0</v>
      </c>
      <c r="AY19" s="30">
        <f t="shared" si="20"/>
        <v>0</v>
      </c>
      <c r="AZ19" s="55">
        <f t="shared" si="21"/>
        <v>0</v>
      </c>
      <c r="BA19" s="55">
        <f t="shared" si="22"/>
        <v>0</v>
      </c>
      <c r="BB19" s="30">
        <f t="shared" si="23"/>
        <v>0</v>
      </c>
      <c r="BC19" s="30">
        <f t="shared" si="24"/>
        <v>0</v>
      </c>
      <c r="BD19" s="55">
        <f t="shared" si="25"/>
        <v>0</v>
      </c>
      <c r="BE19" s="55">
        <f t="shared" si="26"/>
        <v>0</v>
      </c>
      <c r="BF19" s="30">
        <f t="shared" si="27"/>
        <v>0</v>
      </c>
      <c r="BG19" s="30">
        <f t="shared" si="28"/>
        <v>0</v>
      </c>
    </row>
    <row r="20" spans="1:59" ht="15" customHeight="1">
      <c r="A20" s="26">
        <v>13</v>
      </c>
      <c r="B20" s="124" t="s">
        <v>22</v>
      </c>
      <c r="C20" s="79" t="str">
        <f>'По області середня'!H18</f>
        <v> </v>
      </c>
      <c r="D20" s="29" t="str">
        <f>'По області середня'!J18</f>
        <v> </v>
      </c>
      <c r="E20" s="70" t="str">
        <f>'По області середня'!L18</f>
        <v> </v>
      </c>
      <c r="F20" s="106"/>
      <c r="G20" s="107"/>
      <c r="H20" s="108"/>
      <c r="I20" s="109"/>
      <c r="J20" s="106"/>
      <c r="K20" s="107"/>
      <c r="L20" s="108"/>
      <c r="M20" s="109"/>
      <c r="N20" s="106"/>
      <c r="O20" s="107"/>
      <c r="P20" s="108"/>
      <c r="Q20" s="109"/>
      <c r="R20" s="106"/>
      <c r="S20" s="107"/>
      <c r="T20" s="108"/>
      <c r="U20" s="109"/>
      <c r="V20" s="106"/>
      <c r="W20" s="107"/>
      <c r="X20" s="108"/>
      <c r="Y20" s="109"/>
      <c r="Z20" s="106"/>
      <c r="AA20" s="73"/>
      <c r="AB20" s="108"/>
      <c r="AC20" s="110"/>
      <c r="AD20" s="31" t="e">
        <f t="shared" si="29"/>
        <v>#NUM!</v>
      </c>
      <c r="AE20" s="29">
        <f t="shared" si="0"/>
        <v>0</v>
      </c>
      <c r="AF20" s="15">
        <f t="shared" si="1"/>
        <v>1</v>
      </c>
      <c r="AG20" s="16">
        <f t="shared" si="2"/>
        <v>0</v>
      </c>
      <c r="AH20" s="15">
        <f t="shared" si="3"/>
        <v>1</v>
      </c>
      <c r="AI20" s="16">
        <f t="shared" si="4"/>
        <v>0</v>
      </c>
      <c r="AJ20" s="54">
        <f t="shared" si="5"/>
        <v>0</v>
      </c>
      <c r="AK20" s="54">
        <f t="shared" si="6"/>
        <v>0</v>
      </c>
      <c r="AL20" s="28">
        <f t="shared" si="7"/>
        <v>0</v>
      </c>
      <c r="AM20" s="30">
        <f t="shared" si="8"/>
        <v>0</v>
      </c>
      <c r="AN20" s="54">
        <f t="shared" si="9"/>
        <v>0</v>
      </c>
      <c r="AO20" s="55">
        <f t="shared" si="10"/>
        <v>0</v>
      </c>
      <c r="AP20" s="30">
        <f t="shared" si="11"/>
        <v>0</v>
      </c>
      <c r="AQ20" s="30">
        <f t="shared" si="12"/>
        <v>0</v>
      </c>
      <c r="AR20" s="55">
        <f t="shared" si="13"/>
        <v>0</v>
      </c>
      <c r="AS20" s="55">
        <f t="shared" si="14"/>
        <v>0</v>
      </c>
      <c r="AT20" s="30">
        <f t="shared" si="15"/>
        <v>0</v>
      </c>
      <c r="AU20" s="30">
        <f t="shared" si="16"/>
        <v>0</v>
      </c>
      <c r="AV20" s="55">
        <f t="shared" si="17"/>
        <v>0</v>
      </c>
      <c r="AW20" s="55">
        <f t="shared" si="18"/>
        <v>0</v>
      </c>
      <c r="AX20" s="30">
        <f t="shared" si="19"/>
        <v>0</v>
      </c>
      <c r="AY20" s="30">
        <f t="shared" si="20"/>
        <v>0</v>
      </c>
      <c r="AZ20" s="55">
        <f t="shared" si="21"/>
        <v>0</v>
      </c>
      <c r="BA20" s="55">
        <f t="shared" si="22"/>
        <v>0</v>
      </c>
      <c r="BB20" s="30">
        <f t="shared" si="23"/>
        <v>0</v>
      </c>
      <c r="BC20" s="30">
        <f t="shared" si="24"/>
        <v>0</v>
      </c>
      <c r="BD20" s="55">
        <f t="shared" si="25"/>
        <v>0</v>
      </c>
      <c r="BE20" s="55">
        <f t="shared" si="26"/>
        <v>0</v>
      </c>
      <c r="BF20" s="30">
        <f t="shared" si="27"/>
        <v>0</v>
      </c>
      <c r="BG20" s="30">
        <f t="shared" si="28"/>
        <v>0</v>
      </c>
    </row>
    <row r="21" spans="1:59" ht="15" customHeight="1">
      <c r="A21" s="26">
        <v>14</v>
      </c>
      <c r="B21" s="124" t="s">
        <v>204</v>
      </c>
      <c r="C21" s="79" t="str">
        <f>'По області середня'!H19</f>
        <v> </v>
      </c>
      <c r="D21" s="29" t="str">
        <f>'По області середня'!J19</f>
        <v> </v>
      </c>
      <c r="E21" s="70" t="str">
        <f>'По області середня'!L19</f>
        <v> </v>
      </c>
      <c r="F21" s="106"/>
      <c r="G21" s="107"/>
      <c r="H21" s="108"/>
      <c r="I21" s="109"/>
      <c r="J21" s="106"/>
      <c r="K21" s="107"/>
      <c r="L21" s="108"/>
      <c r="M21" s="109"/>
      <c r="N21" s="106"/>
      <c r="O21" s="107"/>
      <c r="P21" s="108"/>
      <c r="Q21" s="109"/>
      <c r="R21" s="106"/>
      <c r="S21" s="107"/>
      <c r="T21" s="108"/>
      <c r="U21" s="109"/>
      <c r="V21" s="106"/>
      <c r="W21" s="107"/>
      <c r="X21" s="108"/>
      <c r="Y21" s="109"/>
      <c r="Z21" s="106"/>
      <c r="AA21" s="73"/>
      <c r="AB21" s="108"/>
      <c r="AC21" s="110"/>
      <c r="AD21" s="31" t="e">
        <f t="shared" si="29"/>
        <v>#NUM!</v>
      </c>
      <c r="AE21" s="29">
        <f t="shared" si="0"/>
        <v>0</v>
      </c>
      <c r="AF21" s="15">
        <f t="shared" si="1"/>
        <v>1</v>
      </c>
      <c r="AG21" s="16">
        <f t="shared" si="2"/>
        <v>0</v>
      </c>
      <c r="AH21" s="15">
        <f t="shared" si="3"/>
        <v>1</v>
      </c>
      <c r="AI21" s="16">
        <f t="shared" si="4"/>
        <v>0</v>
      </c>
      <c r="AJ21" s="54">
        <f t="shared" si="5"/>
        <v>0</v>
      </c>
      <c r="AK21" s="54">
        <f t="shared" si="6"/>
        <v>0</v>
      </c>
      <c r="AL21" s="28">
        <f t="shared" si="7"/>
        <v>0</v>
      </c>
      <c r="AM21" s="30">
        <f t="shared" si="8"/>
        <v>0</v>
      </c>
      <c r="AN21" s="54">
        <f t="shared" si="9"/>
        <v>0</v>
      </c>
      <c r="AO21" s="55">
        <f t="shared" si="10"/>
        <v>0</v>
      </c>
      <c r="AP21" s="30">
        <f t="shared" si="11"/>
        <v>0</v>
      </c>
      <c r="AQ21" s="30">
        <f t="shared" si="12"/>
        <v>0</v>
      </c>
      <c r="AR21" s="55">
        <f t="shared" si="13"/>
        <v>0</v>
      </c>
      <c r="AS21" s="55">
        <f t="shared" si="14"/>
        <v>0</v>
      </c>
      <c r="AT21" s="30">
        <f t="shared" si="15"/>
        <v>0</v>
      </c>
      <c r="AU21" s="30">
        <f t="shared" si="16"/>
        <v>0</v>
      </c>
      <c r="AV21" s="55">
        <f t="shared" si="17"/>
        <v>0</v>
      </c>
      <c r="AW21" s="55">
        <f t="shared" si="18"/>
        <v>0</v>
      </c>
      <c r="AX21" s="30">
        <f t="shared" si="19"/>
        <v>0</v>
      </c>
      <c r="AY21" s="30">
        <f t="shared" si="20"/>
        <v>0</v>
      </c>
      <c r="AZ21" s="55">
        <f t="shared" si="21"/>
        <v>0</v>
      </c>
      <c r="BA21" s="55">
        <f t="shared" si="22"/>
        <v>0</v>
      </c>
      <c r="BB21" s="30">
        <f t="shared" si="23"/>
        <v>0</v>
      </c>
      <c r="BC21" s="30">
        <f t="shared" si="24"/>
        <v>0</v>
      </c>
      <c r="BD21" s="55">
        <f t="shared" si="25"/>
        <v>0</v>
      </c>
      <c r="BE21" s="55">
        <f t="shared" si="26"/>
        <v>0</v>
      </c>
      <c r="BF21" s="30">
        <f t="shared" si="27"/>
        <v>0</v>
      </c>
      <c r="BG21" s="30">
        <f t="shared" si="28"/>
        <v>0</v>
      </c>
    </row>
    <row r="22" spans="1:59" ht="15" customHeight="1">
      <c r="A22" s="26">
        <v>15</v>
      </c>
      <c r="B22" s="124" t="s">
        <v>213</v>
      </c>
      <c r="C22" s="79" t="str">
        <f>'По області середня'!H20</f>
        <v> </v>
      </c>
      <c r="D22" s="29" t="str">
        <f>'По області середня'!J20</f>
        <v> </v>
      </c>
      <c r="E22" s="70" t="str">
        <f>'По області середня'!L20</f>
        <v> </v>
      </c>
      <c r="F22" s="106"/>
      <c r="G22" s="107"/>
      <c r="H22" s="108"/>
      <c r="I22" s="109"/>
      <c r="J22" s="106"/>
      <c r="K22" s="107"/>
      <c r="L22" s="108"/>
      <c r="M22" s="109"/>
      <c r="N22" s="106"/>
      <c r="O22" s="107"/>
      <c r="P22" s="108"/>
      <c r="Q22" s="109"/>
      <c r="R22" s="106"/>
      <c r="S22" s="107"/>
      <c r="T22" s="108"/>
      <c r="U22" s="109"/>
      <c r="V22" s="106"/>
      <c r="W22" s="107"/>
      <c r="X22" s="108"/>
      <c r="Y22" s="109"/>
      <c r="Z22" s="106"/>
      <c r="AA22" s="73"/>
      <c r="AB22" s="108"/>
      <c r="AC22" s="110"/>
      <c r="AD22" s="31" t="e">
        <f t="shared" si="29"/>
        <v>#NUM!</v>
      </c>
      <c r="AE22" s="29">
        <f t="shared" si="0"/>
        <v>0</v>
      </c>
      <c r="AF22" s="15">
        <f t="shared" si="1"/>
        <v>1</v>
      </c>
      <c r="AG22" s="16">
        <f t="shared" si="2"/>
        <v>0</v>
      </c>
      <c r="AH22" s="15">
        <f t="shared" si="3"/>
        <v>1</v>
      </c>
      <c r="AI22" s="16">
        <f t="shared" si="4"/>
        <v>0</v>
      </c>
      <c r="AJ22" s="54">
        <f t="shared" si="5"/>
        <v>0</v>
      </c>
      <c r="AK22" s="54">
        <f t="shared" si="6"/>
        <v>0</v>
      </c>
      <c r="AL22" s="28">
        <f t="shared" si="7"/>
        <v>0</v>
      </c>
      <c r="AM22" s="30">
        <f t="shared" si="8"/>
        <v>0</v>
      </c>
      <c r="AN22" s="54">
        <f t="shared" si="9"/>
        <v>0</v>
      </c>
      <c r="AO22" s="55">
        <f t="shared" si="10"/>
        <v>0</v>
      </c>
      <c r="AP22" s="30">
        <f t="shared" si="11"/>
        <v>0</v>
      </c>
      <c r="AQ22" s="30">
        <f t="shared" si="12"/>
        <v>0</v>
      </c>
      <c r="AR22" s="55">
        <f t="shared" si="13"/>
        <v>0</v>
      </c>
      <c r="AS22" s="55">
        <f t="shared" si="14"/>
        <v>0</v>
      </c>
      <c r="AT22" s="30">
        <f t="shared" si="15"/>
        <v>0</v>
      </c>
      <c r="AU22" s="30">
        <f t="shared" si="16"/>
        <v>0</v>
      </c>
      <c r="AV22" s="55">
        <f t="shared" si="17"/>
        <v>0</v>
      </c>
      <c r="AW22" s="55">
        <f t="shared" si="18"/>
        <v>0</v>
      </c>
      <c r="AX22" s="30">
        <f t="shared" si="19"/>
        <v>0</v>
      </c>
      <c r="AY22" s="30">
        <f t="shared" si="20"/>
        <v>0</v>
      </c>
      <c r="AZ22" s="55">
        <f t="shared" si="21"/>
        <v>0</v>
      </c>
      <c r="BA22" s="55">
        <f t="shared" si="22"/>
        <v>0</v>
      </c>
      <c r="BB22" s="30">
        <f t="shared" si="23"/>
        <v>0</v>
      </c>
      <c r="BC22" s="30">
        <f t="shared" si="24"/>
        <v>0</v>
      </c>
      <c r="BD22" s="55">
        <f t="shared" si="25"/>
        <v>0</v>
      </c>
      <c r="BE22" s="55">
        <f t="shared" si="26"/>
        <v>0</v>
      </c>
      <c r="BF22" s="30">
        <f t="shared" si="27"/>
        <v>0</v>
      </c>
      <c r="BG22" s="30">
        <f t="shared" si="28"/>
        <v>0</v>
      </c>
    </row>
    <row r="23" spans="1:59" ht="15" customHeight="1">
      <c r="A23" s="26">
        <v>16</v>
      </c>
      <c r="B23" s="124" t="s">
        <v>205</v>
      </c>
      <c r="C23" s="79" t="str">
        <f>'По області середня'!H21</f>
        <v> </v>
      </c>
      <c r="D23" s="29" t="str">
        <f>'По області середня'!J21</f>
        <v> </v>
      </c>
      <c r="E23" s="70" t="str">
        <f>'По області середня'!L21</f>
        <v> </v>
      </c>
      <c r="F23" s="106"/>
      <c r="G23" s="107"/>
      <c r="H23" s="108"/>
      <c r="I23" s="109"/>
      <c r="J23" s="106"/>
      <c r="K23" s="107"/>
      <c r="L23" s="108"/>
      <c r="M23" s="109"/>
      <c r="N23" s="106"/>
      <c r="O23" s="107"/>
      <c r="P23" s="108"/>
      <c r="Q23" s="109"/>
      <c r="R23" s="106"/>
      <c r="S23" s="107"/>
      <c r="T23" s="108"/>
      <c r="U23" s="109"/>
      <c r="V23" s="106"/>
      <c r="W23" s="107"/>
      <c r="X23" s="108"/>
      <c r="Y23" s="109"/>
      <c r="Z23" s="106"/>
      <c r="AA23" s="73"/>
      <c r="AB23" s="108"/>
      <c r="AC23" s="110"/>
      <c r="AD23" s="31" t="e">
        <f t="shared" si="29"/>
        <v>#NUM!</v>
      </c>
      <c r="AE23" s="29">
        <f t="shared" si="0"/>
        <v>0</v>
      </c>
      <c r="AF23" s="15">
        <f t="shared" si="1"/>
        <v>1</v>
      </c>
      <c r="AG23" s="16">
        <f t="shared" si="2"/>
        <v>0</v>
      </c>
      <c r="AH23" s="15">
        <f t="shared" si="3"/>
        <v>1</v>
      </c>
      <c r="AI23" s="16">
        <f t="shared" si="4"/>
        <v>0</v>
      </c>
      <c r="AJ23" s="54">
        <f t="shared" si="5"/>
        <v>0</v>
      </c>
      <c r="AK23" s="54">
        <f t="shared" si="6"/>
        <v>0</v>
      </c>
      <c r="AL23" s="28">
        <f t="shared" si="7"/>
        <v>0</v>
      </c>
      <c r="AM23" s="30">
        <f t="shared" si="8"/>
        <v>0</v>
      </c>
      <c r="AN23" s="54">
        <f t="shared" si="9"/>
        <v>0</v>
      </c>
      <c r="AO23" s="55">
        <f t="shared" si="10"/>
        <v>0</v>
      </c>
      <c r="AP23" s="30">
        <f t="shared" si="11"/>
        <v>0</v>
      </c>
      <c r="AQ23" s="30">
        <f t="shared" si="12"/>
        <v>0</v>
      </c>
      <c r="AR23" s="55">
        <f t="shared" si="13"/>
        <v>0</v>
      </c>
      <c r="AS23" s="55">
        <f t="shared" si="14"/>
        <v>0</v>
      </c>
      <c r="AT23" s="30">
        <f t="shared" si="15"/>
        <v>0</v>
      </c>
      <c r="AU23" s="30">
        <f t="shared" si="16"/>
        <v>0</v>
      </c>
      <c r="AV23" s="55">
        <f t="shared" si="17"/>
        <v>0</v>
      </c>
      <c r="AW23" s="55">
        <f t="shared" si="18"/>
        <v>0</v>
      </c>
      <c r="AX23" s="30">
        <f t="shared" si="19"/>
        <v>0</v>
      </c>
      <c r="AY23" s="30">
        <f t="shared" si="20"/>
        <v>0</v>
      </c>
      <c r="AZ23" s="55">
        <f t="shared" si="21"/>
        <v>0</v>
      </c>
      <c r="BA23" s="55">
        <f t="shared" si="22"/>
        <v>0</v>
      </c>
      <c r="BB23" s="30">
        <f t="shared" si="23"/>
        <v>0</v>
      </c>
      <c r="BC23" s="30">
        <f t="shared" si="24"/>
        <v>0</v>
      </c>
      <c r="BD23" s="55">
        <f t="shared" si="25"/>
        <v>0</v>
      </c>
      <c r="BE23" s="55">
        <f t="shared" si="26"/>
        <v>0</v>
      </c>
      <c r="BF23" s="30">
        <f t="shared" si="27"/>
        <v>0</v>
      </c>
      <c r="BG23" s="30">
        <f t="shared" si="28"/>
        <v>0</v>
      </c>
    </row>
    <row r="24" spans="1:59" ht="15" customHeight="1">
      <c r="A24" s="26">
        <v>17</v>
      </c>
      <c r="B24" s="124" t="s">
        <v>212</v>
      </c>
      <c r="C24" s="79" t="str">
        <f>'По області середня'!H22</f>
        <v> </v>
      </c>
      <c r="D24" s="29" t="str">
        <f>'По області середня'!J22</f>
        <v> </v>
      </c>
      <c r="E24" s="70" t="str">
        <f>'По області середня'!L22</f>
        <v> </v>
      </c>
      <c r="F24" s="106"/>
      <c r="G24" s="107"/>
      <c r="H24" s="108"/>
      <c r="I24" s="109"/>
      <c r="J24" s="106"/>
      <c r="K24" s="107"/>
      <c r="L24" s="108"/>
      <c r="M24" s="109"/>
      <c r="N24" s="106"/>
      <c r="O24" s="107"/>
      <c r="P24" s="108"/>
      <c r="Q24" s="109"/>
      <c r="R24" s="106"/>
      <c r="S24" s="107"/>
      <c r="T24" s="108"/>
      <c r="U24" s="109"/>
      <c r="V24" s="106"/>
      <c r="W24" s="107"/>
      <c r="X24" s="108"/>
      <c r="Y24" s="109"/>
      <c r="Z24" s="106"/>
      <c r="AA24" s="73"/>
      <c r="AB24" s="108"/>
      <c r="AC24" s="110"/>
      <c r="AD24" s="31" t="e">
        <f t="shared" si="29"/>
        <v>#NUM!</v>
      </c>
      <c r="AE24" s="29">
        <f t="shared" si="0"/>
        <v>0</v>
      </c>
      <c r="AF24" s="15">
        <f t="shared" si="1"/>
        <v>1</v>
      </c>
      <c r="AG24" s="16">
        <f t="shared" si="2"/>
        <v>0</v>
      </c>
      <c r="AH24" s="15">
        <f t="shared" si="3"/>
        <v>1</v>
      </c>
      <c r="AI24" s="16">
        <f t="shared" si="4"/>
        <v>0</v>
      </c>
      <c r="AJ24" s="54">
        <f t="shared" si="5"/>
        <v>0</v>
      </c>
      <c r="AK24" s="54">
        <f t="shared" si="6"/>
        <v>0</v>
      </c>
      <c r="AL24" s="28">
        <f t="shared" si="7"/>
        <v>0</v>
      </c>
      <c r="AM24" s="30">
        <f t="shared" si="8"/>
        <v>0</v>
      </c>
      <c r="AN24" s="54">
        <f t="shared" si="9"/>
        <v>0</v>
      </c>
      <c r="AO24" s="55">
        <f t="shared" si="10"/>
        <v>0</v>
      </c>
      <c r="AP24" s="30">
        <f t="shared" si="11"/>
        <v>0</v>
      </c>
      <c r="AQ24" s="30">
        <f t="shared" si="12"/>
        <v>0</v>
      </c>
      <c r="AR24" s="55">
        <f t="shared" si="13"/>
        <v>0</v>
      </c>
      <c r="AS24" s="55">
        <f t="shared" si="14"/>
        <v>0</v>
      </c>
      <c r="AT24" s="30">
        <f t="shared" si="15"/>
        <v>0</v>
      </c>
      <c r="AU24" s="30">
        <f t="shared" si="16"/>
        <v>0</v>
      </c>
      <c r="AV24" s="55">
        <f t="shared" si="17"/>
        <v>0</v>
      </c>
      <c r="AW24" s="55">
        <f t="shared" si="18"/>
        <v>0</v>
      </c>
      <c r="AX24" s="30">
        <f t="shared" si="19"/>
        <v>0</v>
      </c>
      <c r="AY24" s="30">
        <f t="shared" si="20"/>
        <v>0</v>
      </c>
      <c r="AZ24" s="55">
        <f t="shared" si="21"/>
        <v>0</v>
      </c>
      <c r="BA24" s="55">
        <f t="shared" si="22"/>
        <v>0</v>
      </c>
      <c r="BB24" s="30">
        <f t="shared" si="23"/>
        <v>0</v>
      </c>
      <c r="BC24" s="30">
        <f t="shared" si="24"/>
        <v>0</v>
      </c>
      <c r="BD24" s="55">
        <f t="shared" si="25"/>
        <v>0</v>
      </c>
      <c r="BE24" s="55">
        <f t="shared" si="26"/>
        <v>0</v>
      </c>
      <c r="BF24" s="30">
        <f t="shared" si="27"/>
        <v>0</v>
      </c>
      <c r="BG24" s="30">
        <f t="shared" si="28"/>
        <v>0</v>
      </c>
    </row>
    <row r="25" spans="1:59" ht="15" customHeight="1">
      <c r="A25" s="26">
        <v>18</v>
      </c>
      <c r="B25" s="124" t="s">
        <v>208</v>
      </c>
      <c r="C25" s="79" t="str">
        <f>'По області середня'!H23</f>
        <v> </v>
      </c>
      <c r="D25" s="29" t="str">
        <f>'По області середня'!J23</f>
        <v> </v>
      </c>
      <c r="E25" s="70" t="str">
        <f>'По області середня'!L23</f>
        <v> </v>
      </c>
      <c r="F25" s="106"/>
      <c r="G25" s="107"/>
      <c r="H25" s="108"/>
      <c r="I25" s="109"/>
      <c r="J25" s="106"/>
      <c r="K25" s="107"/>
      <c r="L25" s="108"/>
      <c r="M25" s="109"/>
      <c r="N25" s="106"/>
      <c r="O25" s="107"/>
      <c r="P25" s="108"/>
      <c r="Q25" s="109"/>
      <c r="R25" s="106"/>
      <c r="S25" s="107"/>
      <c r="T25" s="108"/>
      <c r="U25" s="109"/>
      <c r="V25" s="106"/>
      <c r="W25" s="107"/>
      <c r="X25" s="108"/>
      <c r="Y25" s="109"/>
      <c r="Z25" s="106"/>
      <c r="AA25" s="73"/>
      <c r="AB25" s="108"/>
      <c r="AC25" s="110"/>
      <c r="AD25" s="31" t="e">
        <f t="shared" si="29"/>
        <v>#NUM!</v>
      </c>
      <c r="AE25" s="29">
        <f t="shared" si="0"/>
        <v>0</v>
      </c>
      <c r="AF25" s="15">
        <f t="shared" si="1"/>
        <v>1</v>
      </c>
      <c r="AG25" s="16">
        <f t="shared" si="2"/>
        <v>0</v>
      </c>
      <c r="AH25" s="15">
        <f t="shared" si="3"/>
        <v>1</v>
      </c>
      <c r="AI25" s="16">
        <f t="shared" si="4"/>
        <v>0</v>
      </c>
      <c r="AJ25" s="54">
        <f t="shared" si="5"/>
        <v>0</v>
      </c>
      <c r="AK25" s="54">
        <f t="shared" si="6"/>
        <v>0</v>
      </c>
      <c r="AL25" s="28">
        <f t="shared" si="7"/>
        <v>0</v>
      </c>
      <c r="AM25" s="30">
        <f t="shared" si="8"/>
        <v>0</v>
      </c>
      <c r="AN25" s="54">
        <f t="shared" si="9"/>
        <v>0</v>
      </c>
      <c r="AO25" s="55">
        <f t="shared" si="10"/>
        <v>0</v>
      </c>
      <c r="AP25" s="30">
        <f t="shared" si="11"/>
        <v>0</v>
      </c>
      <c r="AQ25" s="30">
        <f t="shared" si="12"/>
        <v>0</v>
      </c>
      <c r="AR25" s="55">
        <f t="shared" si="13"/>
        <v>0</v>
      </c>
      <c r="AS25" s="55">
        <f t="shared" si="14"/>
        <v>0</v>
      </c>
      <c r="AT25" s="30">
        <f t="shared" si="15"/>
        <v>0</v>
      </c>
      <c r="AU25" s="30">
        <f t="shared" si="16"/>
        <v>0</v>
      </c>
      <c r="AV25" s="55">
        <f t="shared" si="17"/>
        <v>0</v>
      </c>
      <c r="AW25" s="55">
        <f t="shared" si="18"/>
        <v>0</v>
      </c>
      <c r="AX25" s="30">
        <f t="shared" si="19"/>
        <v>0</v>
      </c>
      <c r="AY25" s="30">
        <f t="shared" si="20"/>
        <v>0</v>
      </c>
      <c r="AZ25" s="55">
        <f t="shared" si="21"/>
        <v>0</v>
      </c>
      <c r="BA25" s="55">
        <f t="shared" si="22"/>
        <v>0</v>
      </c>
      <c r="BB25" s="30">
        <f t="shared" si="23"/>
        <v>0</v>
      </c>
      <c r="BC25" s="30">
        <f t="shared" si="24"/>
        <v>0</v>
      </c>
      <c r="BD25" s="55">
        <f t="shared" si="25"/>
        <v>0</v>
      </c>
      <c r="BE25" s="55">
        <f t="shared" si="26"/>
        <v>0</v>
      </c>
      <c r="BF25" s="30">
        <f t="shared" si="27"/>
        <v>0</v>
      </c>
      <c r="BG25" s="30">
        <f t="shared" si="28"/>
        <v>0</v>
      </c>
    </row>
    <row r="26" spans="1:59" ht="15" customHeight="1">
      <c r="A26" s="26">
        <v>19</v>
      </c>
      <c r="B26" s="124" t="s">
        <v>214</v>
      </c>
      <c r="C26" s="79" t="str">
        <f>'По області середня'!H24</f>
        <v> </v>
      </c>
      <c r="D26" s="29" t="str">
        <f>'По області середня'!J24</f>
        <v> </v>
      </c>
      <c r="E26" s="70" t="str">
        <f>'По області середня'!L24</f>
        <v> </v>
      </c>
      <c r="F26" s="106"/>
      <c r="G26" s="107"/>
      <c r="H26" s="108"/>
      <c r="I26" s="109"/>
      <c r="J26" s="106"/>
      <c r="K26" s="107"/>
      <c r="L26" s="108"/>
      <c r="M26" s="109"/>
      <c r="N26" s="106"/>
      <c r="O26" s="107"/>
      <c r="P26" s="108"/>
      <c r="Q26" s="109"/>
      <c r="R26" s="106"/>
      <c r="S26" s="107"/>
      <c r="T26" s="108"/>
      <c r="U26" s="109"/>
      <c r="V26" s="106"/>
      <c r="W26" s="107"/>
      <c r="X26" s="108"/>
      <c r="Y26" s="109"/>
      <c r="Z26" s="106"/>
      <c r="AA26" s="73"/>
      <c r="AB26" s="108"/>
      <c r="AC26" s="110"/>
      <c r="AD26" s="31" t="e">
        <f t="shared" si="29"/>
        <v>#NUM!</v>
      </c>
      <c r="AE26" s="29">
        <f t="shared" si="0"/>
        <v>0</v>
      </c>
      <c r="AF26" s="15">
        <f t="shared" si="1"/>
        <v>1</v>
      </c>
      <c r="AG26" s="16">
        <f t="shared" si="2"/>
        <v>0</v>
      </c>
      <c r="AH26" s="15">
        <f t="shared" si="3"/>
        <v>1</v>
      </c>
      <c r="AI26" s="16">
        <f t="shared" si="4"/>
        <v>0</v>
      </c>
      <c r="AJ26" s="54">
        <f t="shared" si="5"/>
        <v>0</v>
      </c>
      <c r="AK26" s="54">
        <f t="shared" si="6"/>
        <v>0</v>
      </c>
      <c r="AL26" s="28">
        <f t="shared" si="7"/>
        <v>0</v>
      </c>
      <c r="AM26" s="30">
        <f t="shared" si="8"/>
        <v>0</v>
      </c>
      <c r="AN26" s="54">
        <f t="shared" si="9"/>
        <v>0</v>
      </c>
      <c r="AO26" s="55">
        <f t="shared" si="10"/>
        <v>0</v>
      </c>
      <c r="AP26" s="30">
        <f t="shared" si="11"/>
        <v>0</v>
      </c>
      <c r="AQ26" s="30">
        <f t="shared" si="12"/>
        <v>0</v>
      </c>
      <c r="AR26" s="55">
        <f t="shared" si="13"/>
        <v>0</v>
      </c>
      <c r="AS26" s="55">
        <f t="shared" si="14"/>
        <v>0</v>
      </c>
      <c r="AT26" s="30">
        <f t="shared" si="15"/>
        <v>0</v>
      </c>
      <c r="AU26" s="30">
        <f t="shared" si="16"/>
        <v>0</v>
      </c>
      <c r="AV26" s="55">
        <f t="shared" si="17"/>
        <v>0</v>
      </c>
      <c r="AW26" s="55">
        <f t="shared" si="18"/>
        <v>0</v>
      </c>
      <c r="AX26" s="30">
        <f t="shared" si="19"/>
        <v>0</v>
      </c>
      <c r="AY26" s="30">
        <f t="shared" si="20"/>
        <v>0</v>
      </c>
      <c r="AZ26" s="55">
        <f t="shared" si="21"/>
        <v>0</v>
      </c>
      <c r="BA26" s="55">
        <f t="shared" si="22"/>
        <v>0</v>
      </c>
      <c r="BB26" s="30">
        <f t="shared" si="23"/>
        <v>0</v>
      </c>
      <c r="BC26" s="30">
        <f t="shared" si="24"/>
        <v>0</v>
      </c>
      <c r="BD26" s="55">
        <f t="shared" si="25"/>
        <v>0</v>
      </c>
      <c r="BE26" s="55">
        <f t="shared" si="26"/>
        <v>0</v>
      </c>
      <c r="BF26" s="30">
        <f t="shared" si="27"/>
        <v>0</v>
      </c>
      <c r="BG26" s="30">
        <f t="shared" si="28"/>
        <v>0</v>
      </c>
    </row>
    <row r="27" spans="1:59" ht="15" customHeight="1">
      <c r="A27" s="26">
        <v>20</v>
      </c>
      <c r="B27" s="124" t="s">
        <v>210</v>
      </c>
      <c r="C27" s="79" t="str">
        <f>'По області середня'!H25</f>
        <v> </v>
      </c>
      <c r="D27" s="29" t="str">
        <f>'По області середня'!J25</f>
        <v> </v>
      </c>
      <c r="E27" s="70" t="str">
        <f>'По області середня'!L25</f>
        <v> </v>
      </c>
      <c r="F27" s="106"/>
      <c r="G27" s="107"/>
      <c r="H27" s="108"/>
      <c r="I27" s="109"/>
      <c r="J27" s="106"/>
      <c r="K27" s="107"/>
      <c r="L27" s="108"/>
      <c r="M27" s="109"/>
      <c r="N27" s="106"/>
      <c r="O27" s="107"/>
      <c r="P27" s="108"/>
      <c r="Q27" s="109"/>
      <c r="R27" s="106"/>
      <c r="S27" s="107"/>
      <c r="T27" s="108"/>
      <c r="U27" s="109"/>
      <c r="V27" s="106"/>
      <c r="W27" s="107"/>
      <c r="X27" s="108"/>
      <c r="Y27" s="109"/>
      <c r="Z27" s="106"/>
      <c r="AA27" s="73"/>
      <c r="AB27" s="108"/>
      <c r="AC27" s="110"/>
      <c r="AD27" s="31" t="e">
        <f t="shared" si="29"/>
        <v>#NUM!</v>
      </c>
      <c r="AE27" s="29">
        <f t="shared" si="0"/>
        <v>0</v>
      </c>
      <c r="AF27" s="15">
        <f t="shared" si="1"/>
        <v>1</v>
      </c>
      <c r="AG27" s="16">
        <f t="shared" si="2"/>
        <v>0</v>
      </c>
      <c r="AH27" s="15">
        <f t="shared" si="3"/>
        <v>1</v>
      </c>
      <c r="AI27" s="16">
        <f t="shared" si="4"/>
        <v>0</v>
      </c>
      <c r="AJ27" s="54">
        <f t="shared" si="5"/>
        <v>0</v>
      </c>
      <c r="AK27" s="54">
        <f t="shared" si="6"/>
        <v>0</v>
      </c>
      <c r="AL27" s="28">
        <f t="shared" si="7"/>
        <v>0</v>
      </c>
      <c r="AM27" s="30">
        <f t="shared" si="8"/>
        <v>0</v>
      </c>
      <c r="AN27" s="54">
        <f t="shared" si="9"/>
        <v>0</v>
      </c>
      <c r="AO27" s="55">
        <f t="shared" si="10"/>
        <v>0</v>
      </c>
      <c r="AP27" s="30">
        <f t="shared" si="11"/>
        <v>0</v>
      </c>
      <c r="AQ27" s="30">
        <f t="shared" si="12"/>
        <v>0</v>
      </c>
      <c r="AR27" s="55">
        <f t="shared" si="13"/>
        <v>0</v>
      </c>
      <c r="AS27" s="55">
        <f t="shared" si="14"/>
        <v>0</v>
      </c>
      <c r="AT27" s="30">
        <f t="shared" si="15"/>
        <v>0</v>
      </c>
      <c r="AU27" s="30">
        <f t="shared" si="16"/>
        <v>0</v>
      </c>
      <c r="AV27" s="55">
        <f t="shared" si="17"/>
        <v>0</v>
      </c>
      <c r="AW27" s="55">
        <f t="shared" si="18"/>
        <v>0</v>
      </c>
      <c r="AX27" s="30">
        <f t="shared" si="19"/>
        <v>0</v>
      </c>
      <c r="AY27" s="30">
        <f t="shared" si="20"/>
        <v>0</v>
      </c>
      <c r="AZ27" s="55">
        <f t="shared" si="21"/>
        <v>0</v>
      </c>
      <c r="BA27" s="55">
        <f t="shared" si="22"/>
        <v>0</v>
      </c>
      <c r="BB27" s="30">
        <f t="shared" si="23"/>
        <v>0</v>
      </c>
      <c r="BC27" s="30">
        <f t="shared" si="24"/>
        <v>0</v>
      </c>
      <c r="BD27" s="55">
        <f t="shared" si="25"/>
        <v>0</v>
      </c>
      <c r="BE27" s="55">
        <f t="shared" si="26"/>
        <v>0</v>
      </c>
      <c r="BF27" s="30">
        <f t="shared" si="27"/>
        <v>0</v>
      </c>
      <c r="BG27" s="30">
        <f t="shared" si="28"/>
        <v>0</v>
      </c>
    </row>
    <row r="28" spans="1:59" ht="15" customHeight="1">
      <c r="A28" s="26">
        <v>21</v>
      </c>
      <c r="B28" s="124" t="s">
        <v>215</v>
      </c>
      <c r="C28" s="79" t="str">
        <f>'По області середня'!H26</f>
        <v> </v>
      </c>
      <c r="D28" s="29" t="str">
        <f>'По області середня'!J26</f>
        <v> </v>
      </c>
      <c r="E28" s="70" t="str">
        <f>'По області середня'!L26</f>
        <v> </v>
      </c>
      <c r="F28" s="106"/>
      <c r="G28" s="107"/>
      <c r="H28" s="108"/>
      <c r="I28" s="109"/>
      <c r="J28" s="106"/>
      <c r="K28" s="107"/>
      <c r="L28" s="108"/>
      <c r="M28" s="109"/>
      <c r="N28" s="106"/>
      <c r="O28" s="107"/>
      <c r="P28" s="108"/>
      <c r="Q28" s="109"/>
      <c r="R28" s="106"/>
      <c r="S28" s="107"/>
      <c r="T28" s="108"/>
      <c r="U28" s="109"/>
      <c r="V28" s="106"/>
      <c r="W28" s="107"/>
      <c r="X28" s="108"/>
      <c r="Y28" s="109"/>
      <c r="Z28" s="106"/>
      <c r="AA28" s="73"/>
      <c r="AB28" s="108"/>
      <c r="AC28" s="110"/>
      <c r="AD28" s="31" t="e">
        <f t="shared" si="29"/>
        <v>#NUM!</v>
      </c>
      <c r="AE28" s="29">
        <f t="shared" si="0"/>
        <v>0</v>
      </c>
      <c r="AF28" s="15">
        <f t="shared" si="1"/>
        <v>1</v>
      </c>
      <c r="AG28" s="16">
        <f t="shared" si="2"/>
        <v>0</v>
      </c>
      <c r="AH28" s="15">
        <f t="shared" si="3"/>
        <v>1</v>
      </c>
      <c r="AI28" s="16">
        <f t="shared" si="4"/>
        <v>0</v>
      </c>
      <c r="AJ28" s="54">
        <f t="shared" si="5"/>
        <v>0</v>
      </c>
      <c r="AK28" s="54">
        <f t="shared" si="6"/>
        <v>0</v>
      </c>
      <c r="AL28" s="28">
        <f t="shared" si="7"/>
        <v>0</v>
      </c>
      <c r="AM28" s="30">
        <f t="shared" si="8"/>
        <v>0</v>
      </c>
      <c r="AN28" s="54">
        <f t="shared" si="9"/>
        <v>0</v>
      </c>
      <c r="AO28" s="55">
        <f t="shared" si="10"/>
        <v>0</v>
      </c>
      <c r="AP28" s="30">
        <f t="shared" si="11"/>
        <v>0</v>
      </c>
      <c r="AQ28" s="30">
        <f t="shared" si="12"/>
        <v>0</v>
      </c>
      <c r="AR28" s="55">
        <f t="shared" si="13"/>
        <v>0</v>
      </c>
      <c r="AS28" s="55">
        <f t="shared" si="14"/>
        <v>0</v>
      </c>
      <c r="AT28" s="30">
        <f t="shared" si="15"/>
        <v>0</v>
      </c>
      <c r="AU28" s="30">
        <f t="shared" si="16"/>
        <v>0</v>
      </c>
      <c r="AV28" s="55">
        <f t="shared" si="17"/>
        <v>0</v>
      </c>
      <c r="AW28" s="55">
        <f t="shared" si="18"/>
        <v>0</v>
      </c>
      <c r="AX28" s="30">
        <f t="shared" si="19"/>
        <v>0</v>
      </c>
      <c r="AY28" s="30">
        <f t="shared" si="20"/>
        <v>0</v>
      </c>
      <c r="AZ28" s="55">
        <f t="shared" si="21"/>
        <v>0</v>
      </c>
      <c r="BA28" s="55">
        <f t="shared" si="22"/>
        <v>0</v>
      </c>
      <c r="BB28" s="30">
        <f t="shared" si="23"/>
        <v>0</v>
      </c>
      <c r="BC28" s="30">
        <f t="shared" si="24"/>
        <v>0</v>
      </c>
      <c r="BD28" s="55">
        <f t="shared" si="25"/>
        <v>0</v>
      </c>
      <c r="BE28" s="55">
        <f t="shared" si="26"/>
        <v>0</v>
      </c>
      <c r="BF28" s="30">
        <f t="shared" si="27"/>
        <v>0</v>
      </c>
      <c r="BG28" s="30">
        <f t="shared" si="28"/>
        <v>0</v>
      </c>
    </row>
    <row r="29" spans="1:59" ht="15" customHeight="1">
      <c r="A29" s="26">
        <v>22</v>
      </c>
      <c r="B29" s="124" t="s">
        <v>23</v>
      </c>
      <c r="C29" s="79" t="str">
        <f>'По області середня'!H27</f>
        <v> </v>
      </c>
      <c r="D29" s="29" t="str">
        <f>'По області середня'!J27</f>
        <v> </v>
      </c>
      <c r="E29" s="70" t="str">
        <f>'По області середня'!L27</f>
        <v> </v>
      </c>
      <c r="F29" s="106"/>
      <c r="G29" s="107"/>
      <c r="H29" s="108"/>
      <c r="I29" s="109"/>
      <c r="J29" s="106"/>
      <c r="K29" s="107"/>
      <c r="L29" s="108"/>
      <c r="M29" s="109"/>
      <c r="N29" s="106"/>
      <c r="O29" s="107"/>
      <c r="P29" s="108"/>
      <c r="Q29" s="109"/>
      <c r="R29" s="106"/>
      <c r="S29" s="107"/>
      <c r="T29" s="108"/>
      <c r="U29" s="109"/>
      <c r="V29" s="106"/>
      <c r="W29" s="107"/>
      <c r="X29" s="108"/>
      <c r="Y29" s="109"/>
      <c r="Z29" s="106"/>
      <c r="AA29" s="73"/>
      <c r="AB29" s="108"/>
      <c r="AC29" s="110"/>
      <c r="AD29" s="31" t="e">
        <f t="shared" si="29"/>
        <v>#NUM!</v>
      </c>
      <c r="AE29" s="29">
        <f t="shared" si="0"/>
        <v>0</v>
      </c>
      <c r="AF29" s="15">
        <f t="shared" si="1"/>
        <v>1</v>
      </c>
      <c r="AG29" s="16">
        <f t="shared" si="2"/>
        <v>0</v>
      </c>
      <c r="AH29" s="15">
        <f t="shared" si="3"/>
        <v>1</v>
      </c>
      <c r="AI29" s="16">
        <f t="shared" si="4"/>
        <v>0</v>
      </c>
      <c r="AJ29" s="54">
        <f t="shared" si="5"/>
        <v>0</v>
      </c>
      <c r="AK29" s="54">
        <f t="shared" si="6"/>
        <v>0</v>
      </c>
      <c r="AL29" s="28">
        <f t="shared" si="7"/>
        <v>0</v>
      </c>
      <c r="AM29" s="30">
        <f t="shared" si="8"/>
        <v>0</v>
      </c>
      <c r="AN29" s="54">
        <f t="shared" si="9"/>
        <v>0</v>
      </c>
      <c r="AO29" s="55">
        <f t="shared" si="10"/>
        <v>0</v>
      </c>
      <c r="AP29" s="30">
        <f t="shared" si="11"/>
        <v>0</v>
      </c>
      <c r="AQ29" s="30">
        <f t="shared" si="12"/>
        <v>0</v>
      </c>
      <c r="AR29" s="55">
        <f t="shared" si="13"/>
        <v>0</v>
      </c>
      <c r="AS29" s="55">
        <f t="shared" si="14"/>
        <v>0</v>
      </c>
      <c r="AT29" s="30">
        <f t="shared" si="15"/>
        <v>0</v>
      </c>
      <c r="AU29" s="30">
        <f t="shared" si="16"/>
        <v>0</v>
      </c>
      <c r="AV29" s="55">
        <f t="shared" si="17"/>
        <v>0</v>
      </c>
      <c r="AW29" s="55">
        <f t="shared" si="18"/>
        <v>0</v>
      </c>
      <c r="AX29" s="30">
        <f t="shared" si="19"/>
        <v>0</v>
      </c>
      <c r="AY29" s="30">
        <f t="shared" si="20"/>
        <v>0</v>
      </c>
      <c r="AZ29" s="55">
        <f t="shared" si="21"/>
        <v>0</v>
      </c>
      <c r="BA29" s="55">
        <f t="shared" si="22"/>
        <v>0</v>
      </c>
      <c r="BB29" s="30">
        <f t="shared" si="23"/>
        <v>0</v>
      </c>
      <c r="BC29" s="30">
        <f t="shared" si="24"/>
        <v>0</v>
      </c>
      <c r="BD29" s="55">
        <f t="shared" si="25"/>
        <v>0</v>
      </c>
      <c r="BE29" s="55">
        <f t="shared" si="26"/>
        <v>0</v>
      </c>
      <c r="BF29" s="30">
        <f t="shared" si="27"/>
        <v>0</v>
      </c>
      <c r="BG29" s="30">
        <f t="shared" si="28"/>
        <v>0</v>
      </c>
    </row>
    <row r="30" spans="1:59" ht="15" customHeight="1">
      <c r="A30" s="26">
        <v>23</v>
      </c>
      <c r="B30" s="124" t="s">
        <v>3</v>
      </c>
      <c r="C30" s="79" t="str">
        <f>'По області середня'!H28</f>
        <v> </v>
      </c>
      <c r="D30" s="29" t="str">
        <f>'По області середня'!J28</f>
        <v> </v>
      </c>
      <c r="E30" s="70" t="str">
        <f>'По області середня'!L28</f>
        <v> </v>
      </c>
      <c r="F30" s="106"/>
      <c r="G30" s="107"/>
      <c r="H30" s="108"/>
      <c r="I30" s="109"/>
      <c r="J30" s="106"/>
      <c r="K30" s="107"/>
      <c r="L30" s="108"/>
      <c r="M30" s="109"/>
      <c r="N30" s="106"/>
      <c r="O30" s="107"/>
      <c r="P30" s="108"/>
      <c r="Q30" s="109"/>
      <c r="R30" s="106"/>
      <c r="S30" s="107"/>
      <c r="T30" s="108"/>
      <c r="U30" s="109"/>
      <c r="V30" s="106"/>
      <c r="W30" s="107"/>
      <c r="X30" s="108"/>
      <c r="Y30" s="109"/>
      <c r="Z30" s="106"/>
      <c r="AA30" s="73"/>
      <c r="AB30" s="108"/>
      <c r="AC30" s="110"/>
      <c r="AD30" s="31" t="e">
        <f t="shared" si="29"/>
        <v>#NUM!</v>
      </c>
      <c r="AE30" s="29">
        <f t="shared" si="0"/>
        <v>0</v>
      </c>
      <c r="AF30" s="15">
        <f t="shared" si="1"/>
        <v>1</v>
      </c>
      <c r="AG30" s="16">
        <f t="shared" si="2"/>
        <v>0</v>
      </c>
      <c r="AH30" s="15">
        <f t="shared" si="3"/>
        <v>1</v>
      </c>
      <c r="AI30" s="16">
        <f t="shared" si="4"/>
        <v>0</v>
      </c>
      <c r="AJ30" s="54">
        <f t="shared" si="5"/>
        <v>0</v>
      </c>
      <c r="AK30" s="54">
        <f t="shared" si="6"/>
        <v>0</v>
      </c>
      <c r="AL30" s="28">
        <f t="shared" si="7"/>
        <v>0</v>
      </c>
      <c r="AM30" s="30">
        <f t="shared" si="8"/>
        <v>0</v>
      </c>
      <c r="AN30" s="54">
        <f t="shared" si="9"/>
        <v>0</v>
      </c>
      <c r="AO30" s="55">
        <f t="shared" si="10"/>
        <v>0</v>
      </c>
      <c r="AP30" s="30">
        <f t="shared" si="11"/>
        <v>0</v>
      </c>
      <c r="AQ30" s="30">
        <f t="shared" si="12"/>
        <v>0</v>
      </c>
      <c r="AR30" s="55">
        <f t="shared" si="13"/>
        <v>0</v>
      </c>
      <c r="AS30" s="55">
        <f t="shared" si="14"/>
        <v>0</v>
      </c>
      <c r="AT30" s="30">
        <f t="shared" si="15"/>
        <v>0</v>
      </c>
      <c r="AU30" s="30">
        <f t="shared" si="16"/>
        <v>0</v>
      </c>
      <c r="AV30" s="55">
        <f t="shared" si="17"/>
        <v>0</v>
      </c>
      <c r="AW30" s="55">
        <f t="shared" si="18"/>
        <v>0</v>
      </c>
      <c r="AX30" s="30">
        <f t="shared" si="19"/>
        <v>0</v>
      </c>
      <c r="AY30" s="30">
        <f t="shared" si="20"/>
        <v>0</v>
      </c>
      <c r="AZ30" s="55">
        <f t="shared" si="21"/>
        <v>0</v>
      </c>
      <c r="BA30" s="55">
        <f t="shared" si="22"/>
        <v>0</v>
      </c>
      <c r="BB30" s="30">
        <f t="shared" si="23"/>
        <v>0</v>
      </c>
      <c r="BC30" s="30">
        <f t="shared" si="24"/>
        <v>0</v>
      </c>
      <c r="BD30" s="55">
        <f t="shared" si="25"/>
        <v>0</v>
      </c>
      <c r="BE30" s="55">
        <f t="shared" si="26"/>
        <v>0</v>
      </c>
      <c r="BF30" s="30">
        <f t="shared" si="27"/>
        <v>0</v>
      </c>
      <c r="BG30" s="30">
        <f t="shared" si="28"/>
        <v>0</v>
      </c>
    </row>
    <row r="31" spans="1:59" ht="15" customHeight="1">
      <c r="A31" s="26">
        <v>24</v>
      </c>
      <c r="B31" s="124" t="s">
        <v>4</v>
      </c>
      <c r="C31" s="79" t="str">
        <f>'По області середня'!H29</f>
        <v> </v>
      </c>
      <c r="D31" s="29" t="str">
        <f>'По області середня'!J29</f>
        <v> </v>
      </c>
      <c r="E31" s="70" t="str">
        <f>'По області середня'!L29</f>
        <v> </v>
      </c>
      <c r="F31" s="106"/>
      <c r="G31" s="107"/>
      <c r="H31" s="108"/>
      <c r="I31" s="109"/>
      <c r="J31" s="106"/>
      <c r="K31" s="107"/>
      <c r="L31" s="108"/>
      <c r="M31" s="109"/>
      <c r="N31" s="106"/>
      <c r="O31" s="107"/>
      <c r="P31" s="108"/>
      <c r="Q31" s="109"/>
      <c r="R31" s="106"/>
      <c r="S31" s="107"/>
      <c r="T31" s="108"/>
      <c r="U31" s="109"/>
      <c r="V31" s="106"/>
      <c r="W31" s="107"/>
      <c r="X31" s="108"/>
      <c r="Y31" s="109"/>
      <c r="Z31" s="106"/>
      <c r="AA31" s="73"/>
      <c r="AB31" s="108"/>
      <c r="AC31" s="110"/>
      <c r="AD31" s="31" t="e">
        <f t="shared" si="29"/>
        <v>#NUM!</v>
      </c>
      <c r="AE31" s="29">
        <f t="shared" si="0"/>
        <v>0</v>
      </c>
      <c r="AF31" s="15">
        <f t="shared" si="1"/>
        <v>1</v>
      </c>
      <c r="AG31" s="16">
        <f t="shared" si="2"/>
        <v>0</v>
      </c>
      <c r="AH31" s="15">
        <f t="shared" si="3"/>
        <v>1</v>
      </c>
      <c r="AI31" s="16">
        <f t="shared" si="4"/>
        <v>0</v>
      </c>
      <c r="AJ31" s="54">
        <f t="shared" si="5"/>
        <v>0</v>
      </c>
      <c r="AK31" s="54">
        <f t="shared" si="6"/>
        <v>0</v>
      </c>
      <c r="AL31" s="28">
        <f t="shared" si="7"/>
        <v>0</v>
      </c>
      <c r="AM31" s="30">
        <f t="shared" si="8"/>
        <v>0</v>
      </c>
      <c r="AN31" s="54">
        <f t="shared" si="9"/>
        <v>0</v>
      </c>
      <c r="AO31" s="55">
        <f t="shared" si="10"/>
        <v>0</v>
      </c>
      <c r="AP31" s="30">
        <f t="shared" si="11"/>
        <v>0</v>
      </c>
      <c r="AQ31" s="30">
        <f t="shared" si="12"/>
        <v>0</v>
      </c>
      <c r="AR31" s="55">
        <f t="shared" si="13"/>
        <v>0</v>
      </c>
      <c r="AS31" s="55">
        <f t="shared" si="14"/>
        <v>0</v>
      </c>
      <c r="AT31" s="30">
        <f t="shared" si="15"/>
        <v>0</v>
      </c>
      <c r="AU31" s="30">
        <f t="shared" si="16"/>
        <v>0</v>
      </c>
      <c r="AV31" s="55">
        <f t="shared" si="17"/>
        <v>0</v>
      </c>
      <c r="AW31" s="55">
        <f t="shared" si="18"/>
        <v>0</v>
      </c>
      <c r="AX31" s="30">
        <f t="shared" si="19"/>
        <v>0</v>
      </c>
      <c r="AY31" s="30">
        <f t="shared" si="20"/>
        <v>0</v>
      </c>
      <c r="AZ31" s="55">
        <f t="shared" si="21"/>
        <v>0</v>
      </c>
      <c r="BA31" s="55">
        <f t="shared" si="22"/>
        <v>0</v>
      </c>
      <c r="BB31" s="30">
        <f t="shared" si="23"/>
        <v>0</v>
      </c>
      <c r="BC31" s="30">
        <f t="shared" si="24"/>
        <v>0</v>
      </c>
      <c r="BD31" s="55">
        <f t="shared" si="25"/>
        <v>0</v>
      </c>
      <c r="BE31" s="55">
        <f t="shared" si="26"/>
        <v>0</v>
      </c>
      <c r="BF31" s="30">
        <f t="shared" si="27"/>
        <v>0</v>
      </c>
      <c r="BG31" s="30">
        <f t="shared" si="28"/>
        <v>0</v>
      </c>
    </row>
    <row r="32" spans="1:59" s="1" customFormat="1" ht="15" customHeight="1">
      <c r="A32" s="26">
        <v>25</v>
      </c>
      <c r="B32" s="124" t="s">
        <v>5</v>
      </c>
      <c r="C32" s="79" t="str">
        <f>'По області середня'!H30</f>
        <v> </v>
      </c>
      <c r="D32" s="29" t="str">
        <f>'По області середня'!J30</f>
        <v> </v>
      </c>
      <c r="E32" s="70" t="str">
        <f>'По області середня'!L30</f>
        <v> </v>
      </c>
      <c r="F32" s="106"/>
      <c r="G32" s="107"/>
      <c r="H32" s="108"/>
      <c r="I32" s="109"/>
      <c r="J32" s="106"/>
      <c r="K32" s="107"/>
      <c r="L32" s="108"/>
      <c r="M32" s="109"/>
      <c r="N32" s="106"/>
      <c r="O32" s="107"/>
      <c r="P32" s="108"/>
      <c r="Q32" s="109"/>
      <c r="R32" s="106"/>
      <c r="S32" s="107"/>
      <c r="T32" s="108"/>
      <c r="U32" s="109"/>
      <c r="V32" s="106"/>
      <c r="W32" s="107"/>
      <c r="X32" s="108"/>
      <c r="Y32" s="109"/>
      <c r="Z32" s="106"/>
      <c r="AA32" s="73"/>
      <c r="AB32" s="108"/>
      <c r="AC32" s="110"/>
      <c r="AD32" s="31" t="e">
        <f t="shared" si="29"/>
        <v>#NUM!</v>
      </c>
      <c r="AE32" s="29">
        <f t="shared" si="0"/>
        <v>0</v>
      </c>
      <c r="AF32" s="15">
        <f t="shared" si="1"/>
        <v>1</v>
      </c>
      <c r="AG32" s="16">
        <f t="shared" si="2"/>
        <v>0</v>
      </c>
      <c r="AH32" s="15">
        <f t="shared" si="3"/>
        <v>1</v>
      </c>
      <c r="AI32" s="16">
        <f t="shared" si="4"/>
        <v>0</v>
      </c>
      <c r="AJ32" s="54">
        <f t="shared" si="5"/>
        <v>0</v>
      </c>
      <c r="AK32" s="54">
        <f t="shared" si="6"/>
        <v>0</v>
      </c>
      <c r="AL32" s="28">
        <f t="shared" si="7"/>
        <v>0</v>
      </c>
      <c r="AM32" s="30">
        <f t="shared" si="8"/>
        <v>0</v>
      </c>
      <c r="AN32" s="54">
        <f t="shared" si="9"/>
        <v>0</v>
      </c>
      <c r="AO32" s="55">
        <f t="shared" si="10"/>
        <v>0</v>
      </c>
      <c r="AP32" s="30">
        <f t="shared" si="11"/>
        <v>0</v>
      </c>
      <c r="AQ32" s="30">
        <f t="shared" si="12"/>
        <v>0</v>
      </c>
      <c r="AR32" s="55">
        <f t="shared" si="13"/>
        <v>0</v>
      </c>
      <c r="AS32" s="55">
        <f t="shared" si="14"/>
        <v>0</v>
      </c>
      <c r="AT32" s="30">
        <f t="shared" si="15"/>
        <v>0</v>
      </c>
      <c r="AU32" s="30">
        <f t="shared" si="16"/>
        <v>0</v>
      </c>
      <c r="AV32" s="55">
        <f t="shared" si="17"/>
        <v>0</v>
      </c>
      <c r="AW32" s="55">
        <f t="shared" si="18"/>
        <v>0</v>
      </c>
      <c r="AX32" s="30">
        <f t="shared" si="19"/>
        <v>0</v>
      </c>
      <c r="AY32" s="30">
        <f t="shared" si="20"/>
        <v>0</v>
      </c>
      <c r="AZ32" s="55">
        <f t="shared" si="21"/>
        <v>0</v>
      </c>
      <c r="BA32" s="55">
        <f t="shared" si="22"/>
        <v>0</v>
      </c>
      <c r="BB32" s="30">
        <f t="shared" si="23"/>
        <v>0</v>
      </c>
      <c r="BC32" s="30">
        <f t="shared" si="24"/>
        <v>0</v>
      </c>
      <c r="BD32" s="55">
        <f t="shared" si="25"/>
        <v>0</v>
      </c>
      <c r="BE32" s="55">
        <f t="shared" si="26"/>
        <v>0</v>
      </c>
      <c r="BF32" s="30">
        <f t="shared" si="27"/>
        <v>0</v>
      </c>
      <c r="BG32" s="30">
        <f t="shared" si="28"/>
        <v>0</v>
      </c>
    </row>
    <row r="33" spans="1:59" ht="15" customHeight="1">
      <c r="A33" s="26">
        <v>26</v>
      </c>
      <c r="B33" s="124" t="s">
        <v>6</v>
      </c>
      <c r="C33" s="79" t="str">
        <f>'По області середня'!H31</f>
        <v> </v>
      </c>
      <c r="D33" s="29" t="str">
        <f>'По області середня'!J31</f>
        <v> </v>
      </c>
      <c r="E33" s="70" t="str">
        <f>'По області середня'!L31</f>
        <v> </v>
      </c>
      <c r="F33" s="106"/>
      <c r="G33" s="107"/>
      <c r="H33" s="108"/>
      <c r="I33" s="109"/>
      <c r="J33" s="106"/>
      <c r="K33" s="107"/>
      <c r="L33" s="108"/>
      <c r="M33" s="109"/>
      <c r="N33" s="106"/>
      <c r="O33" s="107"/>
      <c r="P33" s="108"/>
      <c r="Q33" s="109"/>
      <c r="R33" s="106"/>
      <c r="S33" s="107"/>
      <c r="T33" s="108"/>
      <c r="U33" s="109"/>
      <c r="V33" s="106"/>
      <c r="W33" s="107"/>
      <c r="X33" s="108"/>
      <c r="Y33" s="109"/>
      <c r="Z33" s="106"/>
      <c r="AA33" s="73"/>
      <c r="AB33" s="108"/>
      <c r="AC33" s="110"/>
      <c r="AD33" s="31" t="e">
        <f t="shared" si="29"/>
        <v>#NUM!</v>
      </c>
      <c r="AE33" s="29">
        <f t="shared" si="0"/>
        <v>0</v>
      </c>
      <c r="AF33" s="15">
        <f t="shared" si="1"/>
        <v>1</v>
      </c>
      <c r="AG33" s="16">
        <f t="shared" si="2"/>
        <v>0</v>
      </c>
      <c r="AH33" s="15">
        <f t="shared" si="3"/>
        <v>1</v>
      </c>
      <c r="AI33" s="16">
        <f t="shared" si="4"/>
        <v>0</v>
      </c>
      <c r="AJ33" s="54">
        <f t="shared" si="5"/>
        <v>0</v>
      </c>
      <c r="AK33" s="54">
        <f t="shared" si="6"/>
        <v>0</v>
      </c>
      <c r="AL33" s="28">
        <f t="shared" si="7"/>
        <v>0</v>
      </c>
      <c r="AM33" s="30">
        <f t="shared" si="8"/>
        <v>0</v>
      </c>
      <c r="AN33" s="54">
        <f t="shared" si="9"/>
        <v>0</v>
      </c>
      <c r="AO33" s="55">
        <f t="shared" si="10"/>
        <v>0</v>
      </c>
      <c r="AP33" s="30">
        <f t="shared" si="11"/>
        <v>0</v>
      </c>
      <c r="AQ33" s="30">
        <f t="shared" si="12"/>
        <v>0</v>
      </c>
      <c r="AR33" s="55">
        <f t="shared" si="13"/>
        <v>0</v>
      </c>
      <c r="AS33" s="55">
        <f t="shared" si="14"/>
        <v>0</v>
      </c>
      <c r="AT33" s="30">
        <f t="shared" si="15"/>
        <v>0</v>
      </c>
      <c r="AU33" s="30">
        <f t="shared" si="16"/>
        <v>0</v>
      </c>
      <c r="AV33" s="55">
        <f t="shared" si="17"/>
        <v>0</v>
      </c>
      <c r="AW33" s="55">
        <f t="shared" si="18"/>
        <v>0</v>
      </c>
      <c r="AX33" s="30">
        <f t="shared" si="19"/>
        <v>0</v>
      </c>
      <c r="AY33" s="30">
        <f t="shared" si="20"/>
        <v>0</v>
      </c>
      <c r="AZ33" s="55">
        <f t="shared" si="21"/>
        <v>0</v>
      </c>
      <c r="BA33" s="55">
        <f t="shared" si="22"/>
        <v>0</v>
      </c>
      <c r="BB33" s="30">
        <f t="shared" si="23"/>
        <v>0</v>
      </c>
      <c r="BC33" s="30">
        <f t="shared" si="24"/>
        <v>0</v>
      </c>
      <c r="BD33" s="55">
        <f t="shared" si="25"/>
        <v>0</v>
      </c>
      <c r="BE33" s="55">
        <f t="shared" si="26"/>
        <v>0</v>
      </c>
      <c r="BF33" s="30">
        <f t="shared" si="27"/>
        <v>0</v>
      </c>
      <c r="BG33" s="30">
        <f t="shared" si="28"/>
        <v>0</v>
      </c>
    </row>
    <row r="34" spans="1:59" ht="15" customHeight="1">
      <c r="A34" s="26">
        <v>27</v>
      </c>
      <c r="B34" s="124" t="s">
        <v>16</v>
      </c>
      <c r="C34" s="79" t="str">
        <f>'По області середня'!H32</f>
        <v> </v>
      </c>
      <c r="D34" s="29" t="str">
        <f>'По області середня'!J32</f>
        <v> </v>
      </c>
      <c r="E34" s="70" t="str">
        <f>'По області середня'!L32</f>
        <v> </v>
      </c>
      <c r="F34" s="106"/>
      <c r="G34" s="107"/>
      <c r="H34" s="108"/>
      <c r="I34" s="109"/>
      <c r="J34" s="106"/>
      <c r="K34" s="107"/>
      <c r="L34" s="108"/>
      <c r="M34" s="109"/>
      <c r="N34" s="106"/>
      <c r="O34" s="107"/>
      <c r="P34" s="108"/>
      <c r="Q34" s="109"/>
      <c r="R34" s="106"/>
      <c r="S34" s="107"/>
      <c r="T34" s="108"/>
      <c r="U34" s="109"/>
      <c r="V34" s="106"/>
      <c r="W34" s="107"/>
      <c r="X34" s="108"/>
      <c r="Y34" s="109"/>
      <c r="Z34" s="106"/>
      <c r="AA34" s="73"/>
      <c r="AB34" s="108"/>
      <c r="AC34" s="110"/>
      <c r="AD34" s="31" t="e">
        <f t="shared" si="29"/>
        <v>#NUM!</v>
      </c>
      <c r="AE34" s="29">
        <f t="shared" si="0"/>
        <v>0</v>
      </c>
      <c r="AF34" s="15">
        <f t="shared" si="1"/>
        <v>1</v>
      </c>
      <c r="AG34" s="16">
        <f t="shared" si="2"/>
        <v>0</v>
      </c>
      <c r="AH34" s="15">
        <f t="shared" si="3"/>
        <v>1</v>
      </c>
      <c r="AI34" s="16">
        <f t="shared" si="4"/>
        <v>0</v>
      </c>
      <c r="AJ34" s="54">
        <f t="shared" si="5"/>
        <v>0</v>
      </c>
      <c r="AK34" s="54">
        <f t="shared" si="6"/>
        <v>0</v>
      </c>
      <c r="AL34" s="28">
        <f t="shared" si="7"/>
        <v>0</v>
      </c>
      <c r="AM34" s="30">
        <f t="shared" si="8"/>
        <v>0</v>
      </c>
      <c r="AN34" s="54">
        <f t="shared" si="9"/>
        <v>0</v>
      </c>
      <c r="AO34" s="55">
        <f t="shared" si="10"/>
        <v>0</v>
      </c>
      <c r="AP34" s="30">
        <f t="shared" si="11"/>
        <v>0</v>
      </c>
      <c r="AQ34" s="30">
        <f t="shared" si="12"/>
        <v>0</v>
      </c>
      <c r="AR34" s="55">
        <f t="shared" si="13"/>
        <v>0</v>
      </c>
      <c r="AS34" s="55">
        <f t="shared" si="14"/>
        <v>0</v>
      </c>
      <c r="AT34" s="30">
        <f t="shared" si="15"/>
        <v>0</v>
      </c>
      <c r="AU34" s="30">
        <f t="shared" si="16"/>
        <v>0</v>
      </c>
      <c r="AV34" s="55">
        <f t="shared" si="17"/>
        <v>0</v>
      </c>
      <c r="AW34" s="55">
        <f t="shared" si="18"/>
        <v>0</v>
      </c>
      <c r="AX34" s="30">
        <f t="shared" si="19"/>
        <v>0</v>
      </c>
      <c r="AY34" s="30">
        <f t="shared" si="20"/>
        <v>0</v>
      </c>
      <c r="AZ34" s="55">
        <f t="shared" si="21"/>
        <v>0</v>
      </c>
      <c r="BA34" s="55">
        <f t="shared" si="22"/>
        <v>0</v>
      </c>
      <c r="BB34" s="30">
        <f t="shared" si="23"/>
        <v>0</v>
      </c>
      <c r="BC34" s="30">
        <f t="shared" si="24"/>
        <v>0</v>
      </c>
      <c r="BD34" s="55">
        <f t="shared" si="25"/>
        <v>0</v>
      </c>
      <c r="BE34" s="55">
        <f t="shared" si="26"/>
        <v>0</v>
      </c>
      <c r="BF34" s="30">
        <f t="shared" si="27"/>
        <v>0</v>
      </c>
      <c r="BG34" s="30">
        <f t="shared" si="28"/>
        <v>0</v>
      </c>
    </row>
    <row r="35" spans="1:59" ht="15" customHeight="1">
      <c r="A35" s="26">
        <v>28</v>
      </c>
      <c r="B35" s="124" t="s">
        <v>17</v>
      </c>
      <c r="C35" s="79" t="str">
        <f>'По області середня'!H33</f>
        <v> </v>
      </c>
      <c r="D35" s="29" t="str">
        <f>'По області середня'!J33</f>
        <v> </v>
      </c>
      <c r="E35" s="70" t="str">
        <f>'По області середня'!L33</f>
        <v> </v>
      </c>
      <c r="F35" s="106"/>
      <c r="G35" s="107"/>
      <c r="H35" s="108"/>
      <c r="I35" s="109"/>
      <c r="J35" s="106"/>
      <c r="K35" s="107"/>
      <c r="L35" s="108"/>
      <c r="M35" s="109"/>
      <c r="N35" s="106"/>
      <c r="O35" s="107"/>
      <c r="P35" s="108"/>
      <c r="Q35" s="109"/>
      <c r="R35" s="106"/>
      <c r="S35" s="107"/>
      <c r="T35" s="108"/>
      <c r="U35" s="109"/>
      <c r="V35" s="106"/>
      <c r="W35" s="107"/>
      <c r="X35" s="108"/>
      <c r="Y35" s="109"/>
      <c r="Z35" s="106"/>
      <c r="AA35" s="73"/>
      <c r="AB35" s="108"/>
      <c r="AC35" s="110"/>
      <c r="AD35" s="31" t="e">
        <f t="shared" si="29"/>
        <v>#NUM!</v>
      </c>
      <c r="AE35" s="29">
        <f t="shared" si="0"/>
        <v>0</v>
      </c>
      <c r="AF35" s="15">
        <f t="shared" si="1"/>
        <v>1</v>
      </c>
      <c r="AG35" s="16">
        <f t="shared" si="2"/>
        <v>0</v>
      </c>
      <c r="AH35" s="15">
        <f t="shared" si="3"/>
        <v>1</v>
      </c>
      <c r="AI35" s="16">
        <f t="shared" si="4"/>
        <v>0</v>
      </c>
      <c r="AJ35" s="54">
        <f t="shared" si="5"/>
        <v>0</v>
      </c>
      <c r="AK35" s="54">
        <f t="shared" si="6"/>
        <v>0</v>
      </c>
      <c r="AL35" s="28">
        <f t="shared" si="7"/>
        <v>0</v>
      </c>
      <c r="AM35" s="30">
        <f t="shared" si="8"/>
        <v>0</v>
      </c>
      <c r="AN35" s="54">
        <f t="shared" si="9"/>
        <v>0</v>
      </c>
      <c r="AO35" s="55">
        <f t="shared" si="10"/>
        <v>0</v>
      </c>
      <c r="AP35" s="30">
        <f t="shared" si="11"/>
        <v>0</v>
      </c>
      <c r="AQ35" s="30">
        <f t="shared" si="12"/>
        <v>0</v>
      </c>
      <c r="AR35" s="55">
        <f t="shared" si="13"/>
        <v>0</v>
      </c>
      <c r="AS35" s="55">
        <f t="shared" si="14"/>
        <v>0</v>
      </c>
      <c r="AT35" s="30">
        <f t="shared" si="15"/>
        <v>0</v>
      </c>
      <c r="AU35" s="30">
        <f t="shared" si="16"/>
        <v>0</v>
      </c>
      <c r="AV35" s="55">
        <f t="shared" si="17"/>
        <v>0</v>
      </c>
      <c r="AW35" s="55">
        <f t="shared" si="18"/>
        <v>0</v>
      </c>
      <c r="AX35" s="30">
        <f t="shared" si="19"/>
        <v>0</v>
      </c>
      <c r="AY35" s="30">
        <f t="shared" si="20"/>
        <v>0</v>
      </c>
      <c r="AZ35" s="55">
        <f t="shared" si="21"/>
        <v>0</v>
      </c>
      <c r="BA35" s="55">
        <f t="shared" si="22"/>
        <v>0</v>
      </c>
      <c r="BB35" s="30">
        <f t="shared" si="23"/>
        <v>0</v>
      </c>
      <c r="BC35" s="30">
        <f t="shared" si="24"/>
        <v>0</v>
      </c>
      <c r="BD35" s="55">
        <f t="shared" si="25"/>
        <v>0</v>
      </c>
      <c r="BE35" s="55">
        <f t="shared" si="26"/>
        <v>0</v>
      </c>
      <c r="BF35" s="30">
        <f t="shared" si="27"/>
        <v>0</v>
      </c>
      <c r="BG35" s="30">
        <f t="shared" si="28"/>
        <v>0</v>
      </c>
    </row>
    <row r="36" spans="1:59" ht="12.75">
      <c r="A36" s="26">
        <v>29</v>
      </c>
      <c r="B36" s="125" t="s">
        <v>131</v>
      </c>
      <c r="C36" s="79" t="str">
        <f>'По області середня'!H34</f>
        <v> </v>
      </c>
      <c r="D36" s="29" t="str">
        <f>'По області середня'!J34</f>
        <v> </v>
      </c>
      <c r="E36" s="70" t="str">
        <f>'По області середня'!L34</f>
        <v> </v>
      </c>
      <c r="F36" s="106"/>
      <c r="G36" s="107"/>
      <c r="H36" s="108"/>
      <c r="I36" s="109"/>
      <c r="J36" s="106"/>
      <c r="K36" s="107"/>
      <c r="L36" s="108"/>
      <c r="M36" s="109"/>
      <c r="N36" s="106"/>
      <c r="O36" s="107"/>
      <c r="P36" s="108"/>
      <c r="Q36" s="109"/>
      <c r="R36" s="106"/>
      <c r="S36" s="107"/>
      <c r="T36" s="108"/>
      <c r="U36" s="109"/>
      <c r="V36" s="106"/>
      <c r="W36" s="107"/>
      <c r="X36" s="108"/>
      <c r="Y36" s="109"/>
      <c r="Z36" s="106"/>
      <c r="AA36" s="73"/>
      <c r="AB36" s="108"/>
      <c r="AC36" s="110"/>
      <c r="AD36" s="31" t="e">
        <f t="shared" si="29"/>
        <v>#NUM!</v>
      </c>
      <c r="AE36" s="29">
        <f t="shared" si="0"/>
        <v>0</v>
      </c>
      <c r="AF36" s="15">
        <f t="shared" si="1"/>
        <v>1</v>
      </c>
      <c r="AG36" s="16">
        <f t="shared" si="2"/>
        <v>0</v>
      </c>
      <c r="AH36" s="15">
        <f t="shared" si="3"/>
        <v>1</v>
      </c>
      <c r="AI36" s="16">
        <f t="shared" si="4"/>
        <v>0</v>
      </c>
      <c r="AJ36" s="54">
        <f t="shared" si="5"/>
        <v>0</v>
      </c>
      <c r="AK36" s="54">
        <f t="shared" si="6"/>
        <v>0</v>
      </c>
      <c r="AL36" s="28">
        <f t="shared" si="7"/>
        <v>0</v>
      </c>
      <c r="AM36" s="30">
        <f t="shared" si="8"/>
        <v>0</v>
      </c>
      <c r="AN36" s="54">
        <f t="shared" si="9"/>
        <v>0</v>
      </c>
      <c r="AO36" s="55">
        <f t="shared" si="10"/>
        <v>0</v>
      </c>
      <c r="AP36" s="30">
        <f t="shared" si="11"/>
        <v>0</v>
      </c>
      <c r="AQ36" s="30">
        <f t="shared" si="12"/>
        <v>0</v>
      </c>
      <c r="AR36" s="55">
        <f t="shared" si="13"/>
        <v>0</v>
      </c>
      <c r="AS36" s="55">
        <f t="shared" si="14"/>
        <v>0</v>
      </c>
      <c r="AT36" s="30">
        <f t="shared" si="15"/>
        <v>0</v>
      </c>
      <c r="AU36" s="30">
        <f t="shared" si="16"/>
        <v>0</v>
      </c>
      <c r="AV36" s="55">
        <f t="shared" si="17"/>
        <v>0</v>
      </c>
      <c r="AW36" s="55">
        <f t="shared" si="18"/>
        <v>0</v>
      </c>
      <c r="AX36" s="30">
        <f t="shared" si="19"/>
        <v>0</v>
      </c>
      <c r="AY36" s="30">
        <f t="shared" si="20"/>
        <v>0</v>
      </c>
      <c r="AZ36" s="55">
        <f t="shared" si="21"/>
        <v>0</v>
      </c>
      <c r="BA36" s="55">
        <f t="shared" si="22"/>
        <v>0</v>
      </c>
      <c r="BB36" s="30">
        <f t="shared" si="23"/>
        <v>0</v>
      </c>
      <c r="BC36" s="30">
        <f t="shared" si="24"/>
        <v>0</v>
      </c>
      <c r="BD36" s="55">
        <f t="shared" si="25"/>
        <v>0</v>
      </c>
      <c r="BE36" s="55">
        <f t="shared" si="26"/>
        <v>0</v>
      </c>
      <c r="BF36" s="30">
        <f t="shared" si="27"/>
        <v>0</v>
      </c>
      <c r="BG36" s="30">
        <f t="shared" si="28"/>
        <v>0</v>
      </c>
    </row>
    <row r="37" spans="1:59" ht="15" customHeight="1">
      <c r="A37" s="26">
        <v>30</v>
      </c>
      <c r="B37" s="124" t="s">
        <v>18</v>
      </c>
      <c r="C37" s="79" t="str">
        <f>'По області середня'!H35</f>
        <v> </v>
      </c>
      <c r="D37" s="29" t="str">
        <f>'По області середня'!J35</f>
        <v> </v>
      </c>
      <c r="E37" s="70" t="str">
        <f>'По області середня'!L35</f>
        <v> </v>
      </c>
      <c r="F37" s="106"/>
      <c r="G37" s="107"/>
      <c r="H37" s="108"/>
      <c r="I37" s="109"/>
      <c r="J37" s="106"/>
      <c r="K37" s="107"/>
      <c r="L37" s="108"/>
      <c r="M37" s="109"/>
      <c r="N37" s="106"/>
      <c r="O37" s="107"/>
      <c r="P37" s="108"/>
      <c r="Q37" s="109"/>
      <c r="R37" s="106"/>
      <c r="S37" s="107"/>
      <c r="T37" s="108"/>
      <c r="U37" s="109"/>
      <c r="V37" s="106"/>
      <c r="W37" s="107"/>
      <c r="X37" s="108"/>
      <c r="Y37" s="109"/>
      <c r="Z37" s="106"/>
      <c r="AA37" s="73"/>
      <c r="AB37" s="108"/>
      <c r="AC37" s="110"/>
      <c r="AD37" s="31" t="e">
        <f t="shared" si="29"/>
        <v>#NUM!</v>
      </c>
      <c r="AE37" s="29">
        <f t="shared" si="0"/>
        <v>0</v>
      </c>
      <c r="AF37" s="15">
        <f t="shared" si="1"/>
        <v>1</v>
      </c>
      <c r="AG37" s="16">
        <f t="shared" si="2"/>
        <v>0</v>
      </c>
      <c r="AH37" s="15">
        <f t="shared" si="3"/>
        <v>1</v>
      </c>
      <c r="AI37" s="16">
        <f t="shared" si="4"/>
        <v>0</v>
      </c>
      <c r="AJ37" s="54">
        <f t="shared" si="5"/>
        <v>0</v>
      </c>
      <c r="AK37" s="54">
        <f t="shared" si="6"/>
        <v>0</v>
      </c>
      <c r="AL37" s="28">
        <f t="shared" si="7"/>
        <v>0</v>
      </c>
      <c r="AM37" s="30">
        <f t="shared" si="8"/>
        <v>0</v>
      </c>
      <c r="AN37" s="54">
        <f t="shared" si="9"/>
        <v>0</v>
      </c>
      <c r="AO37" s="55">
        <f t="shared" si="10"/>
        <v>0</v>
      </c>
      <c r="AP37" s="30">
        <f t="shared" si="11"/>
        <v>0</v>
      </c>
      <c r="AQ37" s="30">
        <f t="shared" si="12"/>
        <v>0</v>
      </c>
      <c r="AR37" s="55">
        <f t="shared" si="13"/>
        <v>0</v>
      </c>
      <c r="AS37" s="55">
        <f t="shared" si="14"/>
        <v>0</v>
      </c>
      <c r="AT37" s="30">
        <f t="shared" si="15"/>
        <v>0</v>
      </c>
      <c r="AU37" s="30">
        <f t="shared" si="16"/>
        <v>0</v>
      </c>
      <c r="AV37" s="55">
        <f t="shared" si="17"/>
        <v>0</v>
      </c>
      <c r="AW37" s="55">
        <f t="shared" si="18"/>
        <v>0</v>
      </c>
      <c r="AX37" s="30">
        <f t="shared" si="19"/>
        <v>0</v>
      </c>
      <c r="AY37" s="30">
        <f t="shared" si="20"/>
        <v>0</v>
      </c>
      <c r="AZ37" s="55">
        <f t="shared" si="21"/>
        <v>0</v>
      </c>
      <c r="BA37" s="55">
        <f t="shared" si="22"/>
        <v>0</v>
      </c>
      <c r="BB37" s="30">
        <f t="shared" si="23"/>
        <v>0</v>
      </c>
      <c r="BC37" s="30">
        <f t="shared" si="24"/>
        <v>0</v>
      </c>
      <c r="BD37" s="55">
        <f t="shared" si="25"/>
        <v>0</v>
      </c>
      <c r="BE37" s="55">
        <f t="shared" si="26"/>
        <v>0</v>
      </c>
      <c r="BF37" s="30">
        <f t="shared" si="27"/>
        <v>0</v>
      </c>
      <c r="BG37" s="30">
        <f t="shared" si="28"/>
        <v>0</v>
      </c>
    </row>
    <row r="38" spans="1:59" ht="12.75">
      <c r="A38" s="26">
        <v>31</v>
      </c>
      <c r="B38" s="125" t="s">
        <v>130</v>
      </c>
      <c r="C38" s="79" t="str">
        <f>'По області середня'!H36</f>
        <v> </v>
      </c>
      <c r="D38" s="29" t="str">
        <f>'По області середня'!J36</f>
        <v> </v>
      </c>
      <c r="E38" s="70" t="str">
        <f>'По області середня'!L36</f>
        <v> </v>
      </c>
      <c r="F38" s="106"/>
      <c r="G38" s="107"/>
      <c r="H38" s="108"/>
      <c r="I38" s="109"/>
      <c r="J38" s="106"/>
      <c r="K38" s="107"/>
      <c r="L38" s="108"/>
      <c r="M38" s="109"/>
      <c r="N38" s="106"/>
      <c r="O38" s="107"/>
      <c r="P38" s="108"/>
      <c r="Q38" s="109"/>
      <c r="R38" s="106"/>
      <c r="S38" s="107"/>
      <c r="T38" s="108"/>
      <c r="U38" s="109"/>
      <c r="V38" s="106"/>
      <c r="W38" s="107"/>
      <c r="X38" s="108"/>
      <c r="Y38" s="109"/>
      <c r="Z38" s="106"/>
      <c r="AA38" s="73"/>
      <c r="AB38" s="108"/>
      <c r="AC38" s="110"/>
      <c r="AD38" s="31" t="e">
        <f t="shared" si="29"/>
        <v>#NUM!</v>
      </c>
      <c r="AE38" s="29">
        <f t="shared" si="0"/>
        <v>0</v>
      </c>
      <c r="AF38" s="15">
        <f t="shared" si="1"/>
        <v>1</v>
      </c>
      <c r="AG38" s="16">
        <f t="shared" si="2"/>
        <v>0</v>
      </c>
      <c r="AH38" s="15">
        <f t="shared" si="3"/>
        <v>1</v>
      </c>
      <c r="AI38" s="16">
        <f t="shared" si="4"/>
        <v>0</v>
      </c>
      <c r="AJ38" s="58">
        <f t="shared" si="5"/>
        <v>0</v>
      </c>
      <c r="AK38" s="54">
        <f t="shared" si="6"/>
        <v>0</v>
      </c>
      <c r="AL38" s="28">
        <f t="shared" si="7"/>
        <v>0</v>
      </c>
      <c r="AM38" s="30">
        <f t="shared" si="8"/>
        <v>0</v>
      </c>
      <c r="AN38" s="54">
        <f t="shared" si="9"/>
        <v>0</v>
      </c>
      <c r="AO38" s="55">
        <f t="shared" si="10"/>
        <v>0</v>
      </c>
      <c r="AP38" s="30">
        <f t="shared" si="11"/>
        <v>0</v>
      </c>
      <c r="AQ38" s="30">
        <f t="shared" si="12"/>
        <v>0</v>
      </c>
      <c r="AR38" s="55">
        <f t="shared" si="13"/>
        <v>0</v>
      </c>
      <c r="AS38" s="55">
        <f t="shared" si="14"/>
        <v>0</v>
      </c>
      <c r="AT38" s="30">
        <f t="shared" si="15"/>
        <v>0</v>
      </c>
      <c r="AU38" s="30">
        <f t="shared" si="16"/>
        <v>0</v>
      </c>
      <c r="AV38" s="55">
        <f t="shared" si="17"/>
        <v>0</v>
      </c>
      <c r="AW38" s="55">
        <f t="shared" si="18"/>
        <v>0</v>
      </c>
      <c r="AX38" s="30">
        <f t="shared" si="19"/>
        <v>0</v>
      </c>
      <c r="AY38" s="30">
        <f t="shared" si="20"/>
        <v>0</v>
      </c>
      <c r="AZ38" s="55">
        <f t="shared" si="21"/>
        <v>0</v>
      </c>
      <c r="BA38" s="55">
        <f t="shared" si="22"/>
        <v>0</v>
      </c>
      <c r="BB38" s="30">
        <f t="shared" si="23"/>
        <v>0</v>
      </c>
      <c r="BC38" s="30">
        <f t="shared" si="24"/>
        <v>0</v>
      </c>
      <c r="BD38" s="55">
        <f t="shared" si="25"/>
        <v>0</v>
      </c>
      <c r="BE38" s="55">
        <f t="shared" si="26"/>
        <v>0</v>
      </c>
      <c r="BF38" s="30">
        <f t="shared" si="27"/>
        <v>0</v>
      </c>
      <c r="BG38" s="30">
        <f t="shared" si="28"/>
        <v>0</v>
      </c>
    </row>
    <row r="39" spans="1:59" ht="15" customHeight="1">
      <c r="A39" s="26">
        <v>32</v>
      </c>
      <c r="B39" s="124" t="s">
        <v>11</v>
      </c>
      <c r="C39" s="79" t="str">
        <f>'По області середня'!H37</f>
        <v> </v>
      </c>
      <c r="D39" s="29" t="str">
        <f>'По області середня'!J37</f>
        <v> </v>
      </c>
      <c r="E39" s="70" t="str">
        <f>'По області середня'!L37</f>
        <v> </v>
      </c>
      <c r="F39" s="106"/>
      <c r="G39" s="107"/>
      <c r="H39" s="108"/>
      <c r="I39" s="109"/>
      <c r="J39" s="106"/>
      <c r="K39" s="107"/>
      <c r="L39" s="108"/>
      <c r="M39" s="109"/>
      <c r="N39" s="106"/>
      <c r="O39" s="107"/>
      <c r="P39" s="108"/>
      <c r="Q39" s="109"/>
      <c r="R39" s="106"/>
      <c r="S39" s="107"/>
      <c r="T39" s="108"/>
      <c r="U39" s="109"/>
      <c r="V39" s="106"/>
      <c r="W39" s="107"/>
      <c r="X39" s="108"/>
      <c r="Y39" s="109"/>
      <c r="Z39" s="106"/>
      <c r="AA39" s="73"/>
      <c r="AB39" s="108"/>
      <c r="AC39" s="110"/>
      <c r="AD39" s="31" t="e">
        <f t="shared" si="29"/>
        <v>#NUM!</v>
      </c>
      <c r="AE39" s="29">
        <f t="shared" si="0"/>
        <v>0</v>
      </c>
      <c r="AF39" s="15">
        <f t="shared" si="1"/>
        <v>1</v>
      </c>
      <c r="AG39" s="16">
        <f t="shared" si="2"/>
        <v>0</v>
      </c>
      <c r="AH39" s="15">
        <f t="shared" si="3"/>
        <v>1</v>
      </c>
      <c r="AI39" s="16">
        <f t="shared" si="4"/>
        <v>0</v>
      </c>
      <c r="AJ39" s="54">
        <f t="shared" si="5"/>
        <v>0</v>
      </c>
      <c r="AK39" s="54">
        <f t="shared" si="6"/>
        <v>0</v>
      </c>
      <c r="AL39" s="28">
        <f t="shared" si="7"/>
        <v>0</v>
      </c>
      <c r="AM39" s="30">
        <f t="shared" si="8"/>
        <v>0</v>
      </c>
      <c r="AN39" s="54">
        <f t="shared" si="9"/>
        <v>0</v>
      </c>
      <c r="AO39" s="55">
        <f t="shared" si="10"/>
        <v>0</v>
      </c>
      <c r="AP39" s="30">
        <f t="shared" si="11"/>
        <v>0</v>
      </c>
      <c r="AQ39" s="30">
        <f t="shared" si="12"/>
        <v>0</v>
      </c>
      <c r="AR39" s="55">
        <f t="shared" si="13"/>
        <v>0</v>
      </c>
      <c r="AS39" s="55">
        <f t="shared" si="14"/>
        <v>0</v>
      </c>
      <c r="AT39" s="30">
        <f t="shared" si="15"/>
        <v>0</v>
      </c>
      <c r="AU39" s="30">
        <f t="shared" si="16"/>
        <v>0</v>
      </c>
      <c r="AV39" s="55">
        <f t="shared" si="17"/>
        <v>0</v>
      </c>
      <c r="AW39" s="55">
        <f t="shared" si="18"/>
        <v>0</v>
      </c>
      <c r="AX39" s="30">
        <f t="shared" si="19"/>
        <v>0</v>
      </c>
      <c r="AY39" s="30">
        <f t="shared" si="20"/>
        <v>0</v>
      </c>
      <c r="AZ39" s="55">
        <f t="shared" si="21"/>
        <v>0</v>
      </c>
      <c r="BA39" s="55">
        <f t="shared" si="22"/>
        <v>0</v>
      </c>
      <c r="BB39" s="30">
        <f t="shared" si="23"/>
        <v>0</v>
      </c>
      <c r="BC39" s="30">
        <f t="shared" si="24"/>
        <v>0</v>
      </c>
      <c r="BD39" s="55">
        <f t="shared" si="25"/>
        <v>0</v>
      </c>
      <c r="BE39" s="55">
        <f t="shared" si="26"/>
        <v>0</v>
      </c>
      <c r="BF39" s="30">
        <f t="shared" si="27"/>
        <v>0</v>
      </c>
      <c r="BG39" s="30">
        <f t="shared" si="28"/>
        <v>0</v>
      </c>
    </row>
    <row r="40" spans="1:59" ht="15" customHeight="1">
      <c r="A40" s="26">
        <v>33</v>
      </c>
      <c r="B40" s="125" t="s">
        <v>132</v>
      </c>
      <c r="C40" s="79" t="str">
        <f>'По області середня'!H38</f>
        <v> </v>
      </c>
      <c r="D40" s="29" t="str">
        <f>'По області середня'!J38</f>
        <v> </v>
      </c>
      <c r="E40" s="70" t="str">
        <f>'По області середня'!L38</f>
        <v> </v>
      </c>
      <c r="F40" s="106"/>
      <c r="G40" s="107"/>
      <c r="H40" s="108"/>
      <c r="I40" s="109"/>
      <c r="J40" s="106"/>
      <c r="K40" s="107"/>
      <c r="L40" s="108"/>
      <c r="M40" s="109"/>
      <c r="N40" s="106"/>
      <c r="O40" s="107"/>
      <c r="P40" s="108"/>
      <c r="Q40" s="109"/>
      <c r="R40" s="106"/>
      <c r="S40" s="107"/>
      <c r="T40" s="108"/>
      <c r="U40" s="109"/>
      <c r="V40" s="106"/>
      <c r="W40" s="107"/>
      <c r="X40" s="108"/>
      <c r="Y40" s="109"/>
      <c r="Z40" s="106"/>
      <c r="AA40" s="73"/>
      <c r="AB40" s="108"/>
      <c r="AC40" s="110"/>
      <c r="AD40" s="31" t="e">
        <f t="shared" si="29"/>
        <v>#NUM!</v>
      </c>
      <c r="AE40" s="29">
        <f t="shared" si="0"/>
        <v>0</v>
      </c>
      <c r="AF40" s="15">
        <f t="shared" si="1"/>
        <v>1</v>
      </c>
      <c r="AG40" s="16">
        <f t="shared" si="2"/>
        <v>0</v>
      </c>
      <c r="AH40" s="15">
        <f t="shared" si="3"/>
        <v>1</v>
      </c>
      <c r="AI40" s="16">
        <f t="shared" si="4"/>
        <v>0</v>
      </c>
      <c r="AJ40" s="54">
        <f t="shared" si="5"/>
        <v>0</v>
      </c>
      <c r="AK40" s="54">
        <f t="shared" si="6"/>
        <v>0</v>
      </c>
      <c r="AL40" s="28">
        <f t="shared" si="7"/>
        <v>0</v>
      </c>
      <c r="AM40" s="30">
        <f t="shared" si="8"/>
        <v>0</v>
      </c>
      <c r="AN40" s="54">
        <f t="shared" si="9"/>
        <v>0</v>
      </c>
      <c r="AO40" s="55">
        <f t="shared" si="10"/>
        <v>0</v>
      </c>
      <c r="AP40" s="30">
        <f t="shared" si="11"/>
        <v>0</v>
      </c>
      <c r="AQ40" s="30">
        <f t="shared" si="12"/>
        <v>0</v>
      </c>
      <c r="AR40" s="55">
        <f t="shared" si="13"/>
        <v>0</v>
      </c>
      <c r="AS40" s="55">
        <f t="shared" si="14"/>
        <v>0</v>
      </c>
      <c r="AT40" s="30">
        <f t="shared" si="15"/>
        <v>0</v>
      </c>
      <c r="AU40" s="30">
        <f t="shared" si="16"/>
        <v>0</v>
      </c>
      <c r="AV40" s="55">
        <f t="shared" si="17"/>
        <v>0</v>
      </c>
      <c r="AW40" s="55">
        <f t="shared" si="18"/>
        <v>0</v>
      </c>
      <c r="AX40" s="30">
        <f t="shared" si="19"/>
        <v>0</v>
      </c>
      <c r="AY40" s="30">
        <f t="shared" si="20"/>
        <v>0</v>
      </c>
      <c r="AZ40" s="55">
        <f t="shared" si="21"/>
        <v>0</v>
      </c>
      <c r="BA40" s="55">
        <f t="shared" si="22"/>
        <v>0</v>
      </c>
      <c r="BB40" s="30">
        <f t="shared" si="23"/>
        <v>0</v>
      </c>
      <c r="BC40" s="30">
        <f t="shared" si="24"/>
        <v>0</v>
      </c>
      <c r="BD40" s="55">
        <f t="shared" si="25"/>
        <v>0</v>
      </c>
      <c r="BE40" s="55">
        <f t="shared" si="26"/>
        <v>0</v>
      </c>
      <c r="BF40" s="30">
        <f t="shared" si="27"/>
        <v>0</v>
      </c>
      <c r="BG40" s="30">
        <f t="shared" si="28"/>
        <v>0</v>
      </c>
    </row>
    <row r="41" spans="1:59" ht="15" customHeight="1">
      <c r="A41" s="26">
        <v>34</v>
      </c>
      <c r="B41" s="124" t="s">
        <v>30</v>
      </c>
      <c r="C41" s="79" t="str">
        <f>'По області середня'!H39</f>
        <v> </v>
      </c>
      <c r="D41" s="29" t="str">
        <f>'По області середня'!J39</f>
        <v> </v>
      </c>
      <c r="E41" s="70" t="str">
        <f>'По області середня'!L39</f>
        <v> </v>
      </c>
      <c r="F41" s="106"/>
      <c r="G41" s="107"/>
      <c r="H41" s="108"/>
      <c r="I41" s="109"/>
      <c r="J41" s="106"/>
      <c r="K41" s="107"/>
      <c r="L41" s="108"/>
      <c r="M41" s="109"/>
      <c r="N41" s="106"/>
      <c r="O41" s="107"/>
      <c r="P41" s="108"/>
      <c r="Q41" s="109"/>
      <c r="R41" s="106"/>
      <c r="S41" s="107"/>
      <c r="T41" s="108"/>
      <c r="U41" s="109"/>
      <c r="V41" s="106"/>
      <c r="W41" s="107"/>
      <c r="X41" s="108"/>
      <c r="Y41" s="109"/>
      <c r="Z41" s="106"/>
      <c r="AA41" s="73"/>
      <c r="AB41" s="108"/>
      <c r="AC41" s="110"/>
      <c r="AD41" s="31" t="e">
        <f t="shared" si="29"/>
        <v>#NUM!</v>
      </c>
      <c r="AE41" s="29">
        <f t="shared" si="0"/>
        <v>0</v>
      </c>
      <c r="AF41" s="15">
        <f t="shared" si="1"/>
        <v>1</v>
      </c>
      <c r="AG41" s="16">
        <f t="shared" si="2"/>
        <v>0</v>
      </c>
      <c r="AH41" s="15">
        <f t="shared" si="3"/>
        <v>1</v>
      </c>
      <c r="AI41" s="16">
        <f t="shared" si="4"/>
        <v>0</v>
      </c>
      <c r="AJ41" s="54">
        <f t="shared" si="5"/>
        <v>0</v>
      </c>
      <c r="AK41" s="54">
        <f t="shared" si="6"/>
        <v>0</v>
      </c>
      <c r="AL41" s="28">
        <f t="shared" si="7"/>
        <v>0</v>
      </c>
      <c r="AM41" s="30">
        <f t="shared" si="8"/>
        <v>0</v>
      </c>
      <c r="AN41" s="54">
        <f t="shared" si="9"/>
        <v>0</v>
      </c>
      <c r="AO41" s="55">
        <f t="shared" si="10"/>
        <v>0</v>
      </c>
      <c r="AP41" s="30">
        <f t="shared" si="11"/>
        <v>0</v>
      </c>
      <c r="AQ41" s="30">
        <f t="shared" si="12"/>
        <v>0</v>
      </c>
      <c r="AR41" s="55">
        <f t="shared" si="13"/>
        <v>0</v>
      </c>
      <c r="AS41" s="55">
        <f t="shared" si="14"/>
        <v>0</v>
      </c>
      <c r="AT41" s="30">
        <f t="shared" si="15"/>
        <v>0</v>
      </c>
      <c r="AU41" s="30">
        <f t="shared" si="16"/>
        <v>0</v>
      </c>
      <c r="AV41" s="55">
        <f t="shared" si="17"/>
        <v>0</v>
      </c>
      <c r="AW41" s="55">
        <f t="shared" si="18"/>
        <v>0</v>
      </c>
      <c r="AX41" s="30">
        <f t="shared" si="19"/>
        <v>0</v>
      </c>
      <c r="AY41" s="30">
        <f t="shared" si="20"/>
        <v>0</v>
      </c>
      <c r="AZ41" s="55">
        <f t="shared" si="21"/>
        <v>0</v>
      </c>
      <c r="BA41" s="55">
        <f t="shared" si="22"/>
        <v>0</v>
      </c>
      <c r="BB41" s="30">
        <f t="shared" si="23"/>
        <v>0</v>
      </c>
      <c r="BC41" s="30">
        <f t="shared" si="24"/>
        <v>0</v>
      </c>
      <c r="BD41" s="55">
        <f t="shared" si="25"/>
        <v>0</v>
      </c>
      <c r="BE41" s="55">
        <f t="shared" si="26"/>
        <v>0</v>
      </c>
      <c r="BF41" s="30">
        <f t="shared" si="27"/>
        <v>0</v>
      </c>
      <c r="BG41" s="30">
        <f t="shared" si="28"/>
        <v>0</v>
      </c>
    </row>
    <row r="42" spans="1:59" ht="15" customHeight="1">
      <c r="A42" s="26">
        <v>35</v>
      </c>
      <c r="B42" s="124" t="s">
        <v>24</v>
      </c>
      <c r="C42" s="79" t="str">
        <f>'По області середня'!H40</f>
        <v> </v>
      </c>
      <c r="D42" s="29" t="str">
        <f>'По області середня'!J40</f>
        <v> </v>
      </c>
      <c r="E42" s="70" t="str">
        <f>'По області середня'!L40</f>
        <v> </v>
      </c>
      <c r="F42" s="106"/>
      <c r="G42" s="107"/>
      <c r="H42" s="108"/>
      <c r="I42" s="109"/>
      <c r="J42" s="106"/>
      <c r="K42" s="107"/>
      <c r="L42" s="108"/>
      <c r="M42" s="109"/>
      <c r="N42" s="106"/>
      <c r="O42" s="107"/>
      <c r="P42" s="108"/>
      <c r="Q42" s="109"/>
      <c r="R42" s="106"/>
      <c r="S42" s="107"/>
      <c r="T42" s="108"/>
      <c r="U42" s="109"/>
      <c r="V42" s="106"/>
      <c r="W42" s="107"/>
      <c r="X42" s="108"/>
      <c r="Y42" s="109"/>
      <c r="Z42" s="106"/>
      <c r="AA42" s="73"/>
      <c r="AB42" s="108"/>
      <c r="AC42" s="110"/>
      <c r="AD42" s="31" t="e">
        <f t="shared" si="29"/>
        <v>#NUM!</v>
      </c>
      <c r="AE42" s="29">
        <f t="shared" si="0"/>
        <v>0</v>
      </c>
      <c r="AF42" s="15">
        <f t="shared" si="1"/>
        <v>1</v>
      </c>
      <c r="AG42" s="16">
        <f t="shared" si="2"/>
        <v>0</v>
      </c>
      <c r="AH42" s="15">
        <f t="shared" si="3"/>
        <v>1</v>
      </c>
      <c r="AI42" s="16">
        <f t="shared" si="4"/>
        <v>0</v>
      </c>
      <c r="AJ42" s="54">
        <f t="shared" si="5"/>
        <v>0</v>
      </c>
      <c r="AK42" s="54">
        <f t="shared" si="6"/>
        <v>0</v>
      </c>
      <c r="AL42" s="28">
        <f t="shared" si="7"/>
        <v>0</v>
      </c>
      <c r="AM42" s="30">
        <f t="shared" si="8"/>
        <v>0</v>
      </c>
      <c r="AN42" s="54">
        <f t="shared" si="9"/>
        <v>0</v>
      </c>
      <c r="AO42" s="55">
        <f t="shared" si="10"/>
        <v>0</v>
      </c>
      <c r="AP42" s="30">
        <f t="shared" si="11"/>
        <v>0</v>
      </c>
      <c r="AQ42" s="30">
        <f t="shared" si="12"/>
        <v>0</v>
      </c>
      <c r="AR42" s="55">
        <f t="shared" si="13"/>
        <v>0</v>
      </c>
      <c r="AS42" s="55">
        <f t="shared" si="14"/>
        <v>0</v>
      </c>
      <c r="AT42" s="30">
        <f t="shared" si="15"/>
        <v>0</v>
      </c>
      <c r="AU42" s="30">
        <f t="shared" si="16"/>
        <v>0</v>
      </c>
      <c r="AV42" s="55">
        <f t="shared" si="17"/>
        <v>0</v>
      </c>
      <c r="AW42" s="55">
        <f t="shared" si="18"/>
        <v>0</v>
      </c>
      <c r="AX42" s="30">
        <f t="shared" si="19"/>
        <v>0</v>
      </c>
      <c r="AY42" s="30">
        <f t="shared" si="20"/>
        <v>0</v>
      </c>
      <c r="AZ42" s="55">
        <f t="shared" si="21"/>
        <v>0</v>
      </c>
      <c r="BA42" s="55">
        <f t="shared" si="22"/>
        <v>0</v>
      </c>
      <c r="BB42" s="30">
        <f t="shared" si="23"/>
        <v>0</v>
      </c>
      <c r="BC42" s="30">
        <f t="shared" si="24"/>
        <v>0</v>
      </c>
      <c r="BD42" s="55">
        <f t="shared" si="25"/>
        <v>0</v>
      </c>
      <c r="BE42" s="55">
        <f t="shared" si="26"/>
        <v>0</v>
      </c>
      <c r="BF42" s="30">
        <f t="shared" si="27"/>
        <v>0</v>
      </c>
      <c r="BG42" s="30">
        <f t="shared" si="28"/>
        <v>0</v>
      </c>
    </row>
    <row r="43" spans="1:59" ht="15" customHeight="1">
      <c r="A43" s="26">
        <v>36</v>
      </c>
      <c r="B43" s="124" t="s">
        <v>25</v>
      </c>
      <c r="C43" s="79" t="str">
        <f>'По області середня'!H41</f>
        <v> </v>
      </c>
      <c r="D43" s="29" t="str">
        <f>'По області середня'!J41</f>
        <v> </v>
      </c>
      <c r="E43" s="70" t="str">
        <f>'По області середня'!L41</f>
        <v> </v>
      </c>
      <c r="F43" s="106"/>
      <c r="G43" s="107"/>
      <c r="H43" s="108"/>
      <c r="I43" s="109"/>
      <c r="J43" s="106"/>
      <c r="K43" s="107"/>
      <c r="L43" s="108"/>
      <c r="M43" s="109"/>
      <c r="N43" s="106"/>
      <c r="O43" s="107"/>
      <c r="P43" s="108"/>
      <c r="Q43" s="109"/>
      <c r="R43" s="106"/>
      <c r="S43" s="107"/>
      <c r="T43" s="108"/>
      <c r="U43" s="109"/>
      <c r="V43" s="106"/>
      <c r="W43" s="107"/>
      <c r="X43" s="108"/>
      <c r="Y43" s="109"/>
      <c r="Z43" s="106"/>
      <c r="AA43" s="73"/>
      <c r="AB43" s="108"/>
      <c r="AC43" s="110"/>
      <c r="AD43" s="31" t="e">
        <f t="shared" si="29"/>
        <v>#NUM!</v>
      </c>
      <c r="AE43" s="29">
        <f t="shared" si="0"/>
        <v>0</v>
      </c>
      <c r="AF43" s="15">
        <f t="shared" si="1"/>
        <v>1</v>
      </c>
      <c r="AG43" s="16">
        <f t="shared" si="2"/>
        <v>0</v>
      </c>
      <c r="AH43" s="15">
        <f t="shared" si="3"/>
        <v>1</v>
      </c>
      <c r="AI43" s="16">
        <f t="shared" si="4"/>
        <v>0</v>
      </c>
      <c r="AJ43" s="54">
        <f t="shared" si="5"/>
        <v>0</v>
      </c>
      <c r="AK43" s="54">
        <f t="shared" si="6"/>
        <v>0</v>
      </c>
      <c r="AL43" s="28">
        <f t="shared" si="7"/>
        <v>0</v>
      </c>
      <c r="AM43" s="30">
        <f t="shared" si="8"/>
        <v>0</v>
      </c>
      <c r="AN43" s="54">
        <f t="shared" si="9"/>
        <v>0</v>
      </c>
      <c r="AO43" s="55">
        <f t="shared" si="10"/>
        <v>0</v>
      </c>
      <c r="AP43" s="30">
        <f t="shared" si="11"/>
        <v>0</v>
      </c>
      <c r="AQ43" s="30">
        <f t="shared" si="12"/>
        <v>0</v>
      </c>
      <c r="AR43" s="55">
        <f t="shared" si="13"/>
        <v>0</v>
      </c>
      <c r="AS43" s="55">
        <f t="shared" si="14"/>
        <v>0</v>
      </c>
      <c r="AT43" s="30">
        <f t="shared" si="15"/>
        <v>0</v>
      </c>
      <c r="AU43" s="30">
        <f t="shared" si="16"/>
        <v>0</v>
      </c>
      <c r="AV43" s="55">
        <f t="shared" si="17"/>
        <v>0</v>
      </c>
      <c r="AW43" s="55">
        <f t="shared" si="18"/>
        <v>0</v>
      </c>
      <c r="AX43" s="30">
        <f t="shared" si="19"/>
        <v>0</v>
      </c>
      <c r="AY43" s="30">
        <f t="shared" si="20"/>
        <v>0</v>
      </c>
      <c r="AZ43" s="55">
        <f t="shared" si="21"/>
        <v>0</v>
      </c>
      <c r="BA43" s="55">
        <f t="shared" si="22"/>
        <v>0</v>
      </c>
      <c r="BB43" s="30">
        <f t="shared" si="23"/>
        <v>0</v>
      </c>
      <c r="BC43" s="30">
        <f t="shared" si="24"/>
        <v>0</v>
      </c>
      <c r="BD43" s="55">
        <f t="shared" si="25"/>
        <v>0</v>
      </c>
      <c r="BE43" s="55">
        <f t="shared" si="26"/>
        <v>0</v>
      </c>
      <c r="BF43" s="30">
        <f t="shared" si="27"/>
        <v>0</v>
      </c>
      <c r="BG43" s="30">
        <f t="shared" si="28"/>
        <v>0</v>
      </c>
    </row>
    <row r="44" spans="1:59" ht="15" customHeight="1">
      <c r="A44" s="26">
        <v>37</v>
      </c>
      <c r="B44" s="124" t="s">
        <v>26</v>
      </c>
      <c r="C44" s="79" t="str">
        <f>'По області середня'!H42</f>
        <v> </v>
      </c>
      <c r="D44" s="29" t="str">
        <f>'По області середня'!J42</f>
        <v> </v>
      </c>
      <c r="E44" s="70" t="str">
        <f>'По області середня'!L42</f>
        <v> </v>
      </c>
      <c r="F44" s="106"/>
      <c r="G44" s="107"/>
      <c r="H44" s="108"/>
      <c r="I44" s="109"/>
      <c r="J44" s="106"/>
      <c r="K44" s="107"/>
      <c r="L44" s="108"/>
      <c r="M44" s="109"/>
      <c r="N44" s="106"/>
      <c r="O44" s="107"/>
      <c r="P44" s="108"/>
      <c r="Q44" s="109"/>
      <c r="R44" s="106"/>
      <c r="S44" s="107"/>
      <c r="T44" s="108"/>
      <c r="U44" s="109"/>
      <c r="V44" s="106"/>
      <c r="W44" s="107"/>
      <c r="X44" s="108"/>
      <c r="Y44" s="109"/>
      <c r="Z44" s="106"/>
      <c r="AA44" s="73"/>
      <c r="AB44" s="108"/>
      <c r="AC44" s="110"/>
      <c r="AD44" s="31" t="e">
        <f t="shared" si="29"/>
        <v>#NUM!</v>
      </c>
      <c r="AE44" s="29">
        <f t="shared" si="0"/>
        <v>0</v>
      </c>
      <c r="AF44" s="15">
        <f t="shared" si="1"/>
        <v>1</v>
      </c>
      <c r="AG44" s="16">
        <f t="shared" si="2"/>
        <v>0</v>
      </c>
      <c r="AH44" s="15">
        <f t="shared" si="3"/>
        <v>1</v>
      </c>
      <c r="AI44" s="16">
        <f t="shared" si="4"/>
        <v>0</v>
      </c>
      <c r="AJ44" s="54">
        <f t="shared" si="5"/>
        <v>0</v>
      </c>
      <c r="AK44" s="54">
        <f t="shared" si="6"/>
        <v>0</v>
      </c>
      <c r="AL44" s="28">
        <f t="shared" si="7"/>
        <v>0</v>
      </c>
      <c r="AM44" s="30">
        <f t="shared" si="8"/>
        <v>0</v>
      </c>
      <c r="AN44" s="54">
        <f t="shared" si="9"/>
        <v>0</v>
      </c>
      <c r="AO44" s="55">
        <f t="shared" si="10"/>
        <v>0</v>
      </c>
      <c r="AP44" s="30">
        <f t="shared" si="11"/>
        <v>0</v>
      </c>
      <c r="AQ44" s="30">
        <f t="shared" si="12"/>
        <v>0</v>
      </c>
      <c r="AR44" s="55">
        <f t="shared" si="13"/>
        <v>0</v>
      </c>
      <c r="AS44" s="55">
        <f t="shared" si="14"/>
        <v>0</v>
      </c>
      <c r="AT44" s="30">
        <f t="shared" si="15"/>
        <v>0</v>
      </c>
      <c r="AU44" s="30">
        <f t="shared" si="16"/>
        <v>0</v>
      </c>
      <c r="AV44" s="55">
        <f t="shared" si="17"/>
        <v>0</v>
      </c>
      <c r="AW44" s="55">
        <f t="shared" si="18"/>
        <v>0</v>
      </c>
      <c r="AX44" s="30">
        <f t="shared" si="19"/>
        <v>0</v>
      </c>
      <c r="AY44" s="30">
        <f t="shared" si="20"/>
        <v>0</v>
      </c>
      <c r="AZ44" s="55">
        <f t="shared" si="21"/>
        <v>0</v>
      </c>
      <c r="BA44" s="55">
        <f t="shared" si="22"/>
        <v>0</v>
      </c>
      <c r="BB44" s="30">
        <f t="shared" si="23"/>
        <v>0</v>
      </c>
      <c r="BC44" s="30">
        <f t="shared" si="24"/>
        <v>0</v>
      </c>
      <c r="BD44" s="55">
        <f t="shared" si="25"/>
        <v>0</v>
      </c>
      <c r="BE44" s="55">
        <f t="shared" si="26"/>
        <v>0</v>
      </c>
      <c r="BF44" s="30">
        <f t="shared" si="27"/>
        <v>0</v>
      </c>
      <c r="BG44" s="30">
        <f t="shared" si="28"/>
        <v>0</v>
      </c>
    </row>
    <row r="45" spans="1:59" ht="12.75">
      <c r="A45" s="26">
        <v>38</v>
      </c>
      <c r="B45" s="125" t="s">
        <v>135</v>
      </c>
      <c r="C45" s="79" t="str">
        <f>'По області середня'!H43</f>
        <v> </v>
      </c>
      <c r="D45" s="29" t="str">
        <f>'По області середня'!J43</f>
        <v> </v>
      </c>
      <c r="E45" s="70" t="str">
        <f>'По області середня'!L43</f>
        <v> </v>
      </c>
      <c r="F45" s="106"/>
      <c r="G45" s="107"/>
      <c r="H45" s="108"/>
      <c r="I45" s="109"/>
      <c r="J45" s="106"/>
      <c r="K45" s="107"/>
      <c r="L45" s="108"/>
      <c r="M45" s="109"/>
      <c r="N45" s="106"/>
      <c r="O45" s="107"/>
      <c r="P45" s="108"/>
      <c r="Q45" s="109"/>
      <c r="R45" s="106"/>
      <c r="S45" s="107"/>
      <c r="T45" s="108"/>
      <c r="U45" s="109"/>
      <c r="V45" s="106"/>
      <c r="W45" s="107"/>
      <c r="X45" s="108"/>
      <c r="Y45" s="109"/>
      <c r="Z45" s="106"/>
      <c r="AA45" s="73"/>
      <c r="AB45" s="108"/>
      <c r="AC45" s="110"/>
      <c r="AD45" s="31" t="e">
        <f t="shared" si="29"/>
        <v>#NUM!</v>
      </c>
      <c r="AE45" s="29">
        <f t="shared" si="0"/>
        <v>0</v>
      </c>
      <c r="AF45" s="15">
        <f t="shared" si="1"/>
        <v>1</v>
      </c>
      <c r="AG45" s="16">
        <f t="shared" si="2"/>
        <v>0</v>
      </c>
      <c r="AH45" s="15">
        <f t="shared" si="3"/>
        <v>1</v>
      </c>
      <c r="AI45" s="16">
        <f t="shared" si="4"/>
        <v>0</v>
      </c>
      <c r="AJ45" s="54">
        <f t="shared" si="5"/>
        <v>0</v>
      </c>
      <c r="AK45" s="54">
        <f t="shared" si="6"/>
        <v>0</v>
      </c>
      <c r="AL45" s="28">
        <f t="shared" si="7"/>
        <v>0</v>
      </c>
      <c r="AM45" s="30">
        <f t="shared" si="8"/>
        <v>0</v>
      </c>
      <c r="AN45" s="54">
        <f t="shared" si="9"/>
        <v>0</v>
      </c>
      <c r="AO45" s="55">
        <f t="shared" si="10"/>
        <v>0</v>
      </c>
      <c r="AP45" s="30">
        <f t="shared" si="11"/>
        <v>0</v>
      </c>
      <c r="AQ45" s="30">
        <f t="shared" si="12"/>
        <v>0</v>
      </c>
      <c r="AR45" s="55">
        <f t="shared" si="13"/>
        <v>0</v>
      </c>
      <c r="AS45" s="55">
        <f t="shared" si="14"/>
        <v>0</v>
      </c>
      <c r="AT45" s="30">
        <f t="shared" si="15"/>
        <v>0</v>
      </c>
      <c r="AU45" s="30">
        <f t="shared" si="16"/>
        <v>0</v>
      </c>
      <c r="AV45" s="55">
        <f t="shared" si="17"/>
        <v>0</v>
      </c>
      <c r="AW45" s="55">
        <f t="shared" si="18"/>
        <v>0</v>
      </c>
      <c r="AX45" s="30">
        <f t="shared" si="19"/>
        <v>0</v>
      </c>
      <c r="AY45" s="30">
        <f t="shared" si="20"/>
        <v>0</v>
      </c>
      <c r="AZ45" s="55">
        <f t="shared" si="21"/>
        <v>0</v>
      </c>
      <c r="BA45" s="55">
        <f t="shared" si="22"/>
        <v>0</v>
      </c>
      <c r="BB45" s="30">
        <f t="shared" si="23"/>
        <v>0</v>
      </c>
      <c r="BC45" s="30">
        <f t="shared" si="24"/>
        <v>0</v>
      </c>
      <c r="BD45" s="55">
        <f t="shared" si="25"/>
        <v>0</v>
      </c>
      <c r="BE45" s="55">
        <f t="shared" si="26"/>
        <v>0</v>
      </c>
      <c r="BF45" s="30">
        <f t="shared" si="27"/>
        <v>0</v>
      </c>
      <c r="BG45" s="30">
        <f t="shared" si="28"/>
        <v>0</v>
      </c>
    </row>
    <row r="46" spans="1:59" ht="15" customHeight="1">
      <c r="A46" s="26">
        <v>39</v>
      </c>
      <c r="B46" s="124" t="s">
        <v>34</v>
      </c>
      <c r="C46" s="79" t="str">
        <f>'По області середня'!H44</f>
        <v> </v>
      </c>
      <c r="D46" s="29" t="str">
        <f>'По області середня'!J44</f>
        <v> </v>
      </c>
      <c r="E46" s="70" t="str">
        <f>'По області середня'!L44</f>
        <v> </v>
      </c>
      <c r="F46" s="106"/>
      <c r="G46" s="107"/>
      <c r="H46" s="108"/>
      <c r="I46" s="109"/>
      <c r="J46" s="106"/>
      <c r="K46" s="107"/>
      <c r="L46" s="108"/>
      <c r="M46" s="109"/>
      <c r="N46" s="106"/>
      <c r="O46" s="107"/>
      <c r="P46" s="108"/>
      <c r="Q46" s="109"/>
      <c r="R46" s="106"/>
      <c r="S46" s="107"/>
      <c r="T46" s="108"/>
      <c r="U46" s="109"/>
      <c r="V46" s="106"/>
      <c r="W46" s="107"/>
      <c r="X46" s="108"/>
      <c r="Y46" s="109"/>
      <c r="Z46" s="106"/>
      <c r="AA46" s="73"/>
      <c r="AB46" s="108"/>
      <c r="AC46" s="110"/>
      <c r="AD46" s="31" t="e">
        <f t="shared" si="29"/>
        <v>#NUM!</v>
      </c>
      <c r="AE46" s="29">
        <f t="shared" si="0"/>
        <v>0</v>
      </c>
      <c r="AF46" s="15">
        <f t="shared" si="1"/>
        <v>1</v>
      </c>
      <c r="AG46" s="16">
        <f t="shared" si="2"/>
        <v>0</v>
      </c>
      <c r="AH46" s="15">
        <f t="shared" si="3"/>
        <v>1</v>
      </c>
      <c r="AI46" s="16">
        <f t="shared" si="4"/>
        <v>0</v>
      </c>
      <c r="AJ46" s="54">
        <f t="shared" si="5"/>
        <v>0</v>
      </c>
      <c r="AK46" s="54">
        <f t="shared" si="6"/>
        <v>0</v>
      </c>
      <c r="AL46" s="28">
        <f t="shared" si="7"/>
        <v>0</v>
      </c>
      <c r="AM46" s="30">
        <f t="shared" si="8"/>
        <v>0</v>
      </c>
      <c r="AN46" s="54">
        <f t="shared" si="9"/>
        <v>0</v>
      </c>
      <c r="AO46" s="55">
        <f t="shared" si="10"/>
        <v>0</v>
      </c>
      <c r="AP46" s="30">
        <f t="shared" si="11"/>
        <v>0</v>
      </c>
      <c r="AQ46" s="30">
        <f t="shared" si="12"/>
        <v>0</v>
      </c>
      <c r="AR46" s="55">
        <f t="shared" si="13"/>
        <v>0</v>
      </c>
      <c r="AS46" s="55">
        <f t="shared" si="14"/>
        <v>0</v>
      </c>
      <c r="AT46" s="30">
        <f t="shared" si="15"/>
        <v>0</v>
      </c>
      <c r="AU46" s="30">
        <f t="shared" si="16"/>
        <v>0</v>
      </c>
      <c r="AV46" s="55">
        <f t="shared" si="17"/>
        <v>0</v>
      </c>
      <c r="AW46" s="55">
        <f t="shared" si="18"/>
        <v>0</v>
      </c>
      <c r="AX46" s="30">
        <f t="shared" si="19"/>
        <v>0</v>
      </c>
      <c r="AY46" s="30">
        <f t="shared" si="20"/>
        <v>0</v>
      </c>
      <c r="AZ46" s="55">
        <f t="shared" si="21"/>
        <v>0</v>
      </c>
      <c r="BA46" s="55">
        <f t="shared" si="22"/>
        <v>0</v>
      </c>
      <c r="BB46" s="30">
        <f t="shared" si="23"/>
        <v>0</v>
      </c>
      <c r="BC46" s="30">
        <f t="shared" si="24"/>
        <v>0</v>
      </c>
      <c r="BD46" s="55">
        <f t="shared" si="25"/>
        <v>0</v>
      </c>
      <c r="BE46" s="55">
        <f t="shared" si="26"/>
        <v>0</v>
      </c>
      <c r="BF46" s="30">
        <f t="shared" si="27"/>
        <v>0</v>
      </c>
      <c r="BG46" s="30">
        <f t="shared" si="28"/>
        <v>0</v>
      </c>
    </row>
    <row r="47" spans="1:59" ht="15" customHeight="1">
      <c r="A47" s="26">
        <v>40</v>
      </c>
      <c r="B47" s="124" t="s">
        <v>27</v>
      </c>
      <c r="C47" s="79" t="str">
        <f>'По області середня'!H45</f>
        <v> </v>
      </c>
      <c r="D47" s="29" t="str">
        <f>'По області середня'!J45</f>
        <v> </v>
      </c>
      <c r="E47" s="70" t="str">
        <f>'По області середня'!L45</f>
        <v> </v>
      </c>
      <c r="F47" s="106"/>
      <c r="G47" s="107"/>
      <c r="H47" s="108"/>
      <c r="I47" s="109"/>
      <c r="J47" s="106"/>
      <c r="K47" s="107"/>
      <c r="L47" s="108"/>
      <c r="M47" s="109"/>
      <c r="N47" s="106"/>
      <c r="O47" s="107"/>
      <c r="P47" s="108"/>
      <c r="Q47" s="109"/>
      <c r="R47" s="106"/>
      <c r="S47" s="107"/>
      <c r="T47" s="108"/>
      <c r="U47" s="109"/>
      <c r="V47" s="106"/>
      <c r="W47" s="107"/>
      <c r="X47" s="108"/>
      <c r="Y47" s="109"/>
      <c r="Z47" s="106"/>
      <c r="AA47" s="73"/>
      <c r="AB47" s="108"/>
      <c r="AC47" s="110"/>
      <c r="AD47" s="31" t="e">
        <f t="shared" si="29"/>
        <v>#NUM!</v>
      </c>
      <c r="AE47" s="29">
        <f t="shared" si="0"/>
        <v>0</v>
      </c>
      <c r="AF47" s="15">
        <f t="shared" si="1"/>
        <v>1</v>
      </c>
      <c r="AG47" s="16">
        <f t="shared" si="2"/>
        <v>0</v>
      </c>
      <c r="AH47" s="15">
        <f t="shared" si="3"/>
        <v>1</v>
      </c>
      <c r="AI47" s="16">
        <f t="shared" si="4"/>
        <v>0</v>
      </c>
      <c r="AJ47" s="54">
        <f t="shared" si="5"/>
        <v>0</v>
      </c>
      <c r="AK47" s="54">
        <f t="shared" si="6"/>
        <v>0</v>
      </c>
      <c r="AL47" s="28">
        <f t="shared" si="7"/>
        <v>0</v>
      </c>
      <c r="AM47" s="30">
        <f t="shared" si="8"/>
        <v>0</v>
      </c>
      <c r="AN47" s="54">
        <f t="shared" si="9"/>
        <v>0</v>
      </c>
      <c r="AO47" s="55">
        <f t="shared" si="10"/>
        <v>0</v>
      </c>
      <c r="AP47" s="30">
        <f t="shared" si="11"/>
        <v>0</v>
      </c>
      <c r="AQ47" s="30">
        <f t="shared" si="12"/>
        <v>0</v>
      </c>
      <c r="AR47" s="55">
        <f t="shared" si="13"/>
        <v>0</v>
      </c>
      <c r="AS47" s="55">
        <f t="shared" si="14"/>
        <v>0</v>
      </c>
      <c r="AT47" s="30">
        <f t="shared" si="15"/>
        <v>0</v>
      </c>
      <c r="AU47" s="30">
        <f t="shared" si="16"/>
        <v>0</v>
      </c>
      <c r="AV47" s="55">
        <f t="shared" si="17"/>
        <v>0</v>
      </c>
      <c r="AW47" s="55">
        <f t="shared" si="18"/>
        <v>0</v>
      </c>
      <c r="AX47" s="30">
        <f t="shared" si="19"/>
        <v>0</v>
      </c>
      <c r="AY47" s="30">
        <f t="shared" si="20"/>
        <v>0</v>
      </c>
      <c r="AZ47" s="55">
        <f t="shared" si="21"/>
        <v>0</v>
      </c>
      <c r="BA47" s="55">
        <f t="shared" si="22"/>
        <v>0</v>
      </c>
      <c r="BB47" s="30">
        <f t="shared" si="23"/>
        <v>0</v>
      </c>
      <c r="BC47" s="30">
        <f t="shared" si="24"/>
        <v>0</v>
      </c>
      <c r="BD47" s="55">
        <f t="shared" si="25"/>
        <v>0</v>
      </c>
      <c r="BE47" s="55">
        <f t="shared" si="26"/>
        <v>0</v>
      </c>
      <c r="BF47" s="30">
        <f t="shared" si="27"/>
        <v>0</v>
      </c>
      <c r="BG47" s="30">
        <f t="shared" si="28"/>
        <v>0</v>
      </c>
    </row>
    <row r="48" spans="1:59" ht="15" customHeight="1">
      <c r="A48" s="26">
        <v>41</v>
      </c>
      <c r="B48" s="124" t="s">
        <v>138</v>
      </c>
      <c r="C48" s="79" t="str">
        <f>'По області середня'!H46</f>
        <v> </v>
      </c>
      <c r="D48" s="29" t="str">
        <f>'По області середня'!J46</f>
        <v> </v>
      </c>
      <c r="E48" s="70" t="str">
        <f>'По області середня'!L46</f>
        <v> </v>
      </c>
      <c r="F48" s="106"/>
      <c r="G48" s="107"/>
      <c r="H48" s="108"/>
      <c r="I48" s="109"/>
      <c r="J48" s="106"/>
      <c r="K48" s="107"/>
      <c r="L48" s="108"/>
      <c r="M48" s="109"/>
      <c r="N48" s="106"/>
      <c r="O48" s="107"/>
      <c r="P48" s="108"/>
      <c r="Q48" s="109"/>
      <c r="R48" s="106"/>
      <c r="S48" s="107"/>
      <c r="T48" s="108"/>
      <c r="U48" s="109"/>
      <c r="V48" s="106"/>
      <c r="W48" s="107"/>
      <c r="X48" s="108"/>
      <c r="Y48" s="109"/>
      <c r="Z48" s="106"/>
      <c r="AA48" s="73"/>
      <c r="AB48" s="108"/>
      <c r="AC48" s="110"/>
      <c r="AD48" s="31" t="e">
        <f t="shared" si="29"/>
        <v>#NUM!</v>
      </c>
      <c r="AE48" s="29">
        <f t="shared" si="0"/>
        <v>0</v>
      </c>
      <c r="AF48" s="15">
        <f t="shared" si="1"/>
        <v>1</v>
      </c>
      <c r="AG48" s="16">
        <f t="shared" si="2"/>
        <v>0</v>
      </c>
      <c r="AH48" s="15">
        <f t="shared" si="3"/>
        <v>1</v>
      </c>
      <c r="AI48" s="16">
        <f t="shared" si="4"/>
        <v>0</v>
      </c>
      <c r="AJ48" s="54">
        <f t="shared" si="5"/>
        <v>0</v>
      </c>
      <c r="AK48" s="54">
        <f t="shared" si="6"/>
        <v>0</v>
      </c>
      <c r="AL48" s="28">
        <f t="shared" si="7"/>
        <v>0</v>
      </c>
      <c r="AM48" s="30">
        <f t="shared" si="8"/>
        <v>0</v>
      </c>
      <c r="AN48" s="54">
        <f t="shared" si="9"/>
        <v>0</v>
      </c>
      <c r="AO48" s="55">
        <f t="shared" si="10"/>
        <v>0</v>
      </c>
      <c r="AP48" s="30">
        <f t="shared" si="11"/>
        <v>0</v>
      </c>
      <c r="AQ48" s="30">
        <f t="shared" si="12"/>
        <v>0</v>
      </c>
      <c r="AR48" s="55">
        <f t="shared" si="13"/>
        <v>0</v>
      </c>
      <c r="AS48" s="55">
        <f t="shared" si="14"/>
        <v>0</v>
      </c>
      <c r="AT48" s="30">
        <f t="shared" si="15"/>
        <v>0</v>
      </c>
      <c r="AU48" s="30">
        <f t="shared" si="16"/>
        <v>0</v>
      </c>
      <c r="AV48" s="55">
        <f t="shared" si="17"/>
        <v>0</v>
      </c>
      <c r="AW48" s="55">
        <f t="shared" si="18"/>
        <v>0</v>
      </c>
      <c r="AX48" s="30">
        <f t="shared" si="19"/>
        <v>0</v>
      </c>
      <c r="AY48" s="30">
        <f t="shared" si="20"/>
        <v>0</v>
      </c>
      <c r="AZ48" s="55">
        <f t="shared" si="21"/>
        <v>0</v>
      </c>
      <c r="BA48" s="55">
        <f t="shared" si="22"/>
        <v>0</v>
      </c>
      <c r="BB48" s="30">
        <f t="shared" si="23"/>
        <v>0</v>
      </c>
      <c r="BC48" s="30">
        <f t="shared" si="24"/>
        <v>0</v>
      </c>
      <c r="BD48" s="55">
        <f t="shared" si="25"/>
        <v>0</v>
      </c>
      <c r="BE48" s="55">
        <f t="shared" si="26"/>
        <v>0</v>
      </c>
      <c r="BF48" s="30">
        <f t="shared" si="27"/>
        <v>0</v>
      </c>
      <c r="BG48" s="30">
        <f t="shared" si="28"/>
        <v>0</v>
      </c>
    </row>
    <row r="49" spans="1:59" ht="15" customHeight="1">
      <c r="A49" s="26">
        <v>42</v>
      </c>
      <c r="B49" s="124" t="s">
        <v>28</v>
      </c>
      <c r="C49" s="79" t="str">
        <f>'По області середня'!H47</f>
        <v> </v>
      </c>
      <c r="D49" s="29" t="str">
        <f>'По області середня'!J47</f>
        <v> </v>
      </c>
      <c r="E49" s="70" t="str">
        <f>'По області середня'!L47</f>
        <v> </v>
      </c>
      <c r="F49" s="106"/>
      <c r="G49" s="107"/>
      <c r="H49" s="108"/>
      <c r="I49" s="109"/>
      <c r="J49" s="106"/>
      <c r="K49" s="107"/>
      <c r="L49" s="108"/>
      <c r="M49" s="109"/>
      <c r="N49" s="106"/>
      <c r="O49" s="107"/>
      <c r="P49" s="108"/>
      <c r="Q49" s="109"/>
      <c r="R49" s="106"/>
      <c r="S49" s="107"/>
      <c r="T49" s="108"/>
      <c r="U49" s="109"/>
      <c r="V49" s="106"/>
      <c r="W49" s="107"/>
      <c r="X49" s="108"/>
      <c r="Y49" s="109"/>
      <c r="Z49" s="106"/>
      <c r="AA49" s="73"/>
      <c r="AB49" s="108"/>
      <c r="AC49" s="110"/>
      <c r="AD49" s="31" t="e">
        <f t="shared" si="29"/>
        <v>#NUM!</v>
      </c>
      <c r="AE49" s="29">
        <f t="shared" si="0"/>
        <v>0</v>
      </c>
      <c r="AF49" s="15">
        <f t="shared" si="1"/>
        <v>1</v>
      </c>
      <c r="AG49" s="16">
        <f t="shared" si="2"/>
        <v>0</v>
      </c>
      <c r="AH49" s="15">
        <f t="shared" si="3"/>
        <v>1</v>
      </c>
      <c r="AI49" s="16">
        <f t="shared" si="4"/>
        <v>0</v>
      </c>
      <c r="AJ49" s="54">
        <f t="shared" si="5"/>
        <v>0</v>
      </c>
      <c r="AK49" s="54">
        <f t="shared" si="6"/>
        <v>0</v>
      </c>
      <c r="AL49" s="28">
        <f t="shared" si="7"/>
        <v>0</v>
      </c>
      <c r="AM49" s="30">
        <f t="shared" si="8"/>
        <v>0</v>
      </c>
      <c r="AN49" s="54">
        <f t="shared" si="9"/>
        <v>0</v>
      </c>
      <c r="AO49" s="55">
        <f t="shared" si="10"/>
        <v>0</v>
      </c>
      <c r="AP49" s="30">
        <f t="shared" si="11"/>
        <v>0</v>
      </c>
      <c r="AQ49" s="30">
        <f t="shared" si="12"/>
        <v>0</v>
      </c>
      <c r="AR49" s="55">
        <f t="shared" si="13"/>
        <v>0</v>
      </c>
      <c r="AS49" s="55">
        <f t="shared" si="14"/>
        <v>0</v>
      </c>
      <c r="AT49" s="30">
        <f t="shared" si="15"/>
        <v>0</v>
      </c>
      <c r="AU49" s="30">
        <f t="shared" si="16"/>
        <v>0</v>
      </c>
      <c r="AV49" s="55">
        <f t="shared" si="17"/>
        <v>0</v>
      </c>
      <c r="AW49" s="55">
        <f t="shared" si="18"/>
        <v>0</v>
      </c>
      <c r="AX49" s="30">
        <f t="shared" si="19"/>
        <v>0</v>
      </c>
      <c r="AY49" s="30">
        <f t="shared" si="20"/>
        <v>0</v>
      </c>
      <c r="AZ49" s="55">
        <f t="shared" si="21"/>
        <v>0</v>
      </c>
      <c r="BA49" s="55">
        <f t="shared" si="22"/>
        <v>0</v>
      </c>
      <c r="BB49" s="30">
        <f t="shared" si="23"/>
        <v>0</v>
      </c>
      <c r="BC49" s="30">
        <f t="shared" si="24"/>
        <v>0</v>
      </c>
      <c r="BD49" s="55">
        <f t="shared" si="25"/>
        <v>0</v>
      </c>
      <c r="BE49" s="55">
        <f t="shared" si="26"/>
        <v>0</v>
      </c>
      <c r="BF49" s="30">
        <f t="shared" si="27"/>
        <v>0</v>
      </c>
      <c r="BG49" s="30">
        <f t="shared" si="28"/>
        <v>0</v>
      </c>
    </row>
    <row r="50" spans="1:59" ht="15" customHeight="1">
      <c r="A50" s="26">
        <v>43</v>
      </c>
      <c r="B50" s="124" t="s">
        <v>29</v>
      </c>
      <c r="C50" s="79" t="str">
        <f>'По області середня'!H48</f>
        <v> </v>
      </c>
      <c r="D50" s="29" t="str">
        <f>'По області середня'!J48</f>
        <v> </v>
      </c>
      <c r="E50" s="70" t="str">
        <f>'По області середня'!L48</f>
        <v> </v>
      </c>
      <c r="F50" s="106"/>
      <c r="G50" s="107"/>
      <c r="H50" s="108"/>
      <c r="I50" s="109"/>
      <c r="J50" s="106"/>
      <c r="K50" s="107"/>
      <c r="L50" s="108"/>
      <c r="M50" s="109"/>
      <c r="N50" s="106"/>
      <c r="O50" s="107"/>
      <c r="P50" s="108"/>
      <c r="Q50" s="109"/>
      <c r="R50" s="106"/>
      <c r="S50" s="107"/>
      <c r="T50" s="108"/>
      <c r="U50" s="109"/>
      <c r="V50" s="106"/>
      <c r="W50" s="107"/>
      <c r="X50" s="108"/>
      <c r="Y50" s="109"/>
      <c r="Z50" s="106"/>
      <c r="AA50" s="73"/>
      <c r="AB50" s="108"/>
      <c r="AC50" s="110"/>
      <c r="AD50" s="31" t="e">
        <f t="shared" si="29"/>
        <v>#NUM!</v>
      </c>
      <c r="AE50" s="29">
        <f t="shared" si="0"/>
        <v>0</v>
      </c>
      <c r="AF50" s="15">
        <f t="shared" si="1"/>
        <v>1</v>
      </c>
      <c r="AG50" s="16">
        <f t="shared" si="2"/>
        <v>0</v>
      </c>
      <c r="AH50" s="15">
        <f t="shared" si="3"/>
        <v>1</v>
      </c>
      <c r="AI50" s="16">
        <f t="shared" si="4"/>
        <v>0</v>
      </c>
      <c r="AJ50" s="54">
        <f t="shared" si="5"/>
        <v>0</v>
      </c>
      <c r="AK50" s="54">
        <f t="shared" si="6"/>
        <v>0</v>
      </c>
      <c r="AL50" s="28">
        <f t="shared" si="7"/>
        <v>0</v>
      </c>
      <c r="AM50" s="30">
        <f t="shared" si="8"/>
        <v>0</v>
      </c>
      <c r="AN50" s="54">
        <f t="shared" si="9"/>
        <v>0</v>
      </c>
      <c r="AO50" s="55">
        <f t="shared" si="10"/>
        <v>0</v>
      </c>
      <c r="AP50" s="30">
        <f t="shared" si="11"/>
        <v>0</v>
      </c>
      <c r="AQ50" s="30">
        <f t="shared" si="12"/>
        <v>0</v>
      </c>
      <c r="AR50" s="55">
        <f t="shared" si="13"/>
        <v>0</v>
      </c>
      <c r="AS50" s="55">
        <f t="shared" si="14"/>
        <v>0</v>
      </c>
      <c r="AT50" s="30">
        <f t="shared" si="15"/>
        <v>0</v>
      </c>
      <c r="AU50" s="30">
        <f t="shared" si="16"/>
        <v>0</v>
      </c>
      <c r="AV50" s="55">
        <f t="shared" si="17"/>
        <v>0</v>
      </c>
      <c r="AW50" s="55">
        <f t="shared" si="18"/>
        <v>0</v>
      </c>
      <c r="AX50" s="30">
        <f t="shared" si="19"/>
        <v>0</v>
      </c>
      <c r="AY50" s="30">
        <f t="shared" si="20"/>
        <v>0</v>
      </c>
      <c r="AZ50" s="55">
        <f t="shared" si="21"/>
        <v>0</v>
      </c>
      <c r="BA50" s="55">
        <f t="shared" si="22"/>
        <v>0</v>
      </c>
      <c r="BB50" s="30">
        <f t="shared" si="23"/>
        <v>0</v>
      </c>
      <c r="BC50" s="30">
        <f t="shared" si="24"/>
        <v>0</v>
      </c>
      <c r="BD50" s="55">
        <f t="shared" si="25"/>
        <v>0</v>
      </c>
      <c r="BE50" s="55">
        <f t="shared" si="26"/>
        <v>0</v>
      </c>
      <c r="BF50" s="30">
        <f t="shared" si="27"/>
        <v>0</v>
      </c>
      <c r="BG50" s="30">
        <f t="shared" si="28"/>
        <v>0</v>
      </c>
    </row>
    <row r="51" spans="1:59" ht="12.75">
      <c r="A51" s="26">
        <v>44</v>
      </c>
      <c r="B51" s="125" t="s">
        <v>133</v>
      </c>
      <c r="C51" s="79" t="str">
        <f>'По області середня'!H49</f>
        <v> </v>
      </c>
      <c r="D51" s="29" t="str">
        <f>'По області середня'!J49</f>
        <v> </v>
      </c>
      <c r="E51" s="70" t="str">
        <f>'По області середня'!L49</f>
        <v> </v>
      </c>
      <c r="F51" s="106"/>
      <c r="G51" s="107"/>
      <c r="H51" s="108"/>
      <c r="I51" s="109"/>
      <c r="J51" s="106"/>
      <c r="K51" s="107"/>
      <c r="L51" s="108"/>
      <c r="M51" s="109"/>
      <c r="N51" s="106"/>
      <c r="O51" s="107"/>
      <c r="P51" s="108"/>
      <c r="Q51" s="109"/>
      <c r="R51" s="106"/>
      <c r="S51" s="107"/>
      <c r="T51" s="108"/>
      <c r="U51" s="109"/>
      <c r="V51" s="106"/>
      <c r="W51" s="107"/>
      <c r="X51" s="108"/>
      <c r="Y51" s="109"/>
      <c r="Z51" s="106"/>
      <c r="AA51" s="73"/>
      <c r="AB51" s="108"/>
      <c r="AC51" s="110"/>
      <c r="AD51" s="31" t="e">
        <f t="shared" si="29"/>
        <v>#NUM!</v>
      </c>
      <c r="AE51" s="29">
        <f t="shared" si="0"/>
        <v>0</v>
      </c>
      <c r="AF51" s="15">
        <f t="shared" si="1"/>
        <v>1</v>
      </c>
      <c r="AG51" s="16">
        <f t="shared" si="2"/>
        <v>0</v>
      </c>
      <c r="AH51" s="15">
        <f t="shared" si="3"/>
        <v>1</v>
      </c>
      <c r="AI51" s="16">
        <f t="shared" si="4"/>
        <v>0</v>
      </c>
      <c r="AJ51" s="58">
        <f t="shared" si="5"/>
        <v>0</v>
      </c>
      <c r="AK51" s="54">
        <f t="shared" si="6"/>
        <v>0</v>
      </c>
      <c r="AL51" s="28">
        <f t="shared" si="7"/>
        <v>0</v>
      </c>
      <c r="AM51" s="30">
        <f t="shared" si="8"/>
        <v>0</v>
      </c>
      <c r="AN51" s="54">
        <f t="shared" si="9"/>
        <v>0</v>
      </c>
      <c r="AO51" s="55">
        <f t="shared" si="10"/>
        <v>0</v>
      </c>
      <c r="AP51" s="30">
        <f t="shared" si="11"/>
        <v>0</v>
      </c>
      <c r="AQ51" s="30">
        <f t="shared" si="12"/>
        <v>0</v>
      </c>
      <c r="AR51" s="55">
        <f t="shared" si="13"/>
        <v>0</v>
      </c>
      <c r="AS51" s="55">
        <f t="shared" si="14"/>
        <v>0</v>
      </c>
      <c r="AT51" s="30">
        <f t="shared" si="15"/>
        <v>0</v>
      </c>
      <c r="AU51" s="30">
        <f t="shared" si="16"/>
        <v>0</v>
      </c>
      <c r="AV51" s="55">
        <f t="shared" si="17"/>
        <v>0</v>
      </c>
      <c r="AW51" s="55">
        <f t="shared" si="18"/>
        <v>0</v>
      </c>
      <c r="AX51" s="30">
        <f t="shared" si="19"/>
        <v>0</v>
      </c>
      <c r="AY51" s="30">
        <f t="shared" si="20"/>
        <v>0</v>
      </c>
      <c r="AZ51" s="55">
        <f t="shared" si="21"/>
        <v>0</v>
      </c>
      <c r="BA51" s="55">
        <f t="shared" si="22"/>
        <v>0</v>
      </c>
      <c r="BB51" s="30">
        <f t="shared" si="23"/>
        <v>0</v>
      </c>
      <c r="BC51" s="30">
        <f t="shared" si="24"/>
        <v>0</v>
      </c>
      <c r="BD51" s="55">
        <f t="shared" si="25"/>
        <v>0</v>
      </c>
      <c r="BE51" s="55">
        <f t="shared" si="26"/>
        <v>0</v>
      </c>
      <c r="BF51" s="30">
        <f t="shared" si="27"/>
        <v>0</v>
      </c>
      <c r="BG51" s="30">
        <f t="shared" si="28"/>
        <v>0</v>
      </c>
    </row>
    <row r="52" spans="1:59" ht="15" customHeight="1">
      <c r="A52" s="26">
        <v>45</v>
      </c>
      <c r="B52" s="124" t="s">
        <v>15</v>
      </c>
      <c r="C52" s="79" t="str">
        <f>'По області середня'!H50</f>
        <v> </v>
      </c>
      <c r="D52" s="29" t="str">
        <f>'По області середня'!J50</f>
        <v> </v>
      </c>
      <c r="E52" s="70" t="str">
        <f>'По області середня'!L50</f>
        <v> </v>
      </c>
      <c r="F52" s="106"/>
      <c r="G52" s="107"/>
      <c r="H52" s="108"/>
      <c r="I52" s="109"/>
      <c r="J52" s="106"/>
      <c r="K52" s="107"/>
      <c r="L52" s="108"/>
      <c r="M52" s="109"/>
      <c r="N52" s="106"/>
      <c r="O52" s="107"/>
      <c r="P52" s="108"/>
      <c r="Q52" s="109"/>
      <c r="R52" s="106"/>
      <c r="S52" s="107"/>
      <c r="T52" s="108"/>
      <c r="U52" s="109"/>
      <c r="V52" s="106"/>
      <c r="W52" s="107"/>
      <c r="X52" s="108"/>
      <c r="Y52" s="109"/>
      <c r="Z52" s="106"/>
      <c r="AA52" s="73"/>
      <c r="AB52" s="108"/>
      <c r="AC52" s="110"/>
      <c r="AD52" s="31" t="e">
        <f t="shared" si="29"/>
        <v>#NUM!</v>
      </c>
      <c r="AE52" s="29">
        <f t="shared" si="0"/>
        <v>0</v>
      </c>
      <c r="AF52" s="15">
        <f t="shared" si="1"/>
        <v>1</v>
      </c>
      <c r="AG52" s="16">
        <f t="shared" si="2"/>
        <v>0</v>
      </c>
      <c r="AH52" s="15">
        <f t="shared" si="3"/>
        <v>1</v>
      </c>
      <c r="AI52" s="16">
        <f t="shared" si="4"/>
        <v>0</v>
      </c>
      <c r="AJ52" s="54">
        <f t="shared" si="5"/>
        <v>0</v>
      </c>
      <c r="AK52" s="54">
        <f t="shared" si="6"/>
        <v>0</v>
      </c>
      <c r="AL52" s="28">
        <f t="shared" si="7"/>
        <v>0</v>
      </c>
      <c r="AM52" s="30">
        <f t="shared" si="8"/>
        <v>0</v>
      </c>
      <c r="AN52" s="54">
        <f t="shared" si="9"/>
        <v>0</v>
      </c>
      <c r="AO52" s="55">
        <f t="shared" si="10"/>
        <v>0</v>
      </c>
      <c r="AP52" s="30">
        <f t="shared" si="11"/>
        <v>0</v>
      </c>
      <c r="AQ52" s="30">
        <f t="shared" si="12"/>
        <v>0</v>
      </c>
      <c r="AR52" s="55">
        <f t="shared" si="13"/>
        <v>0</v>
      </c>
      <c r="AS52" s="55">
        <f t="shared" si="14"/>
        <v>0</v>
      </c>
      <c r="AT52" s="30">
        <f t="shared" si="15"/>
        <v>0</v>
      </c>
      <c r="AU52" s="30">
        <f t="shared" si="16"/>
        <v>0</v>
      </c>
      <c r="AV52" s="55">
        <f t="shared" si="17"/>
        <v>0</v>
      </c>
      <c r="AW52" s="55">
        <f t="shared" si="18"/>
        <v>0</v>
      </c>
      <c r="AX52" s="30">
        <f t="shared" si="19"/>
        <v>0</v>
      </c>
      <c r="AY52" s="30">
        <f t="shared" si="20"/>
        <v>0</v>
      </c>
      <c r="AZ52" s="55">
        <f t="shared" si="21"/>
        <v>0</v>
      </c>
      <c r="BA52" s="55">
        <f t="shared" si="22"/>
        <v>0</v>
      </c>
      <c r="BB52" s="30">
        <f t="shared" si="23"/>
        <v>0</v>
      </c>
      <c r="BC52" s="30">
        <f t="shared" si="24"/>
        <v>0</v>
      </c>
      <c r="BD52" s="55">
        <f t="shared" si="25"/>
        <v>0</v>
      </c>
      <c r="BE52" s="55">
        <f t="shared" si="26"/>
        <v>0</v>
      </c>
      <c r="BF52" s="30">
        <f t="shared" si="27"/>
        <v>0</v>
      </c>
      <c r="BG52" s="30">
        <f t="shared" si="28"/>
        <v>0</v>
      </c>
    </row>
    <row r="53" spans="1:59" ht="15" customHeight="1" thickBot="1">
      <c r="A53" s="26">
        <v>46</v>
      </c>
      <c r="B53" s="124" t="s">
        <v>31</v>
      </c>
      <c r="C53" s="79" t="str">
        <f>'По області середня'!H51</f>
        <v> </v>
      </c>
      <c r="D53" s="29" t="str">
        <f>'По області середня'!J51</f>
        <v> </v>
      </c>
      <c r="E53" s="70" t="str">
        <f>'По області середня'!L51</f>
        <v> </v>
      </c>
      <c r="F53" s="111"/>
      <c r="G53" s="112"/>
      <c r="H53" s="108"/>
      <c r="I53" s="109"/>
      <c r="J53" s="111"/>
      <c r="K53" s="112"/>
      <c r="L53" s="108"/>
      <c r="M53" s="109"/>
      <c r="N53" s="111"/>
      <c r="O53" s="112"/>
      <c r="P53" s="108"/>
      <c r="Q53" s="109"/>
      <c r="R53" s="111"/>
      <c r="S53" s="112"/>
      <c r="T53" s="108"/>
      <c r="U53" s="109"/>
      <c r="V53" s="111"/>
      <c r="W53" s="112"/>
      <c r="X53" s="108"/>
      <c r="Y53" s="109"/>
      <c r="Z53" s="111"/>
      <c r="AA53" s="74"/>
      <c r="AB53" s="108"/>
      <c r="AC53" s="110"/>
      <c r="AD53" s="31" t="e">
        <f t="shared" si="29"/>
        <v>#NUM!</v>
      </c>
      <c r="AE53" s="29">
        <f t="shared" si="0"/>
        <v>0</v>
      </c>
      <c r="AF53" s="15">
        <f t="shared" si="1"/>
        <v>1</v>
      </c>
      <c r="AG53" s="16">
        <f t="shared" si="2"/>
        <v>0</v>
      </c>
      <c r="AH53" s="15">
        <f t="shared" si="3"/>
        <v>1</v>
      </c>
      <c r="AI53" s="16">
        <f t="shared" si="4"/>
        <v>0</v>
      </c>
      <c r="AJ53" s="54">
        <f t="shared" si="5"/>
        <v>0</v>
      </c>
      <c r="AK53" s="54">
        <f t="shared" si="6"/>
        <v>0</v>
      </c>
      <c r="AL53" s="28">
        <f t="shared" si="7"/>
        <v>0</v>
      </c>
      <c r="AM53" s="30">
        <f t="shared" si="8"/>
        <v>0</v>
      </c>
      <c r="AN53" s="54">
        <f t="shared" si="9"/>
        <v>0</v>
      </c>
      <c r="AO53" s="55">
        <f t="shared" si="10"/>
        <v>0</v>
      </c>
      <c r="AP53" s="30">
        <f t="shared" si="11"/>
        <v>0</v>
      </c>
      <c r="AQ53" s="30">
        <f t="shared" si="12"/>
        <v>0</v>
      </c>
      <c r="AR53" s="55">
        <f t="shared" si="13"/>
        <v>0</v>
      </c>
      <c r="AS53" s="55">
        <f t="shared" si="14"/>
        <v>0</v>
      </c>
      <c r="AT53" s="30">
        <f t="shared" si="15"/>
        <v>0</v>
      </c>
      <c r="AU53" s="30">
        <f t="shared" si="16"/>
        <v>0</v>
      </c>
      <c r="AV53" s="55">
        <f t="shared" si="17"/>
        <v>0</v>
      </c>
      <c r="AW53" s="55">
        <f t="shared" si="18"/>
        <v>0</v>
      </c>
      <c r="AX53" s="30">
        <f t="shared" si="19"/>
        <v>0</v>
      </c>
      <c r="AY53" s="30">
        <f t="shared" si="20"/>
        <v>0</v>
      </c>
      <c r="AZ53" s="55">
        <f t="shared" si="21"/>
        <v>0</v>
      </c>
      <c r="BA53" s="55">
        <f t="shared" si="22"/>
        <v>0</v>
      </c>
      <c r="BB53" s="30">
        <f t="shared" si="23"/>
        <v>0</v>
      </c>
      <c r="BC53" s="30">
        <f t="shared" si="24"/>
        <v>0</v>
      </c>
      <c r="BD53" s="55">
        <f t="shared" si="25"/>
        <v>0</v>
      </c>
      <c r="BE53" s="55">
        <f t="shared" si="26"/>
        <v>0</v>
      </c>
      <c r="BF53" s="30">
        <f t="shared" si="27"/>
        <v>0</v>
      </c>
      <c r="BG53" s="30">
        <f t="shared" si="28"/>
        <v>0</v>
      </c>
    </row>
    <row r="60" spans="38:46" ht="12.75">
      <c r="AL60" t="e">
        <f>(SUMPRODUCT(Обл_центр!AL8:AL57,#REF!)+SUMPRODUCT(Обл_центр!AM8:AM57,#REF!))/24</f>
        <v>#REF!</v>
      </c>
      <c r="AM60" t="e">
        <f>(SUMPRODUCT(Обл_центр!AM8:AM57,#REF!)+SUMPRODUCT(Обл_центр!AN8:AN57,#REF!))/24</f>
        <v>#REF!</v>
      </c>
      <c r="AN60" t="e">
        <f>(SUMPRODUCT(Обл_центр!AN8:AN57,#REF!)+SUMPRODUCT(Обл_центр!AO8:AO57,#REF!))/24</f>
        <v>#REF!</v>
      </c>
      <c r="AO60" t="e">
        <f>(SUMPRODUCT(Обл_центр!AO8:AO57,#REF!)+SUMPRODUCT(Обл_центр!AP8:AP57,#REF!))/24</f>
        <v>#REF!</v>
      </c>
      <c r="AP60" t="e">
        <f>(SUMPRODUCT(Обл_центр!AP8:AP57,#REF!)+SUMPRODUCT(Обл_центр!AQ8:AQ57,#REF!))/24</f>
        <v>#REF!</v>
      </c>
      <c r="AQ60" t="e">
        <f>(SUMPRODUCT(Обл_центр!AQ8:AQ57,#REF!)+SUMPRODUCT(Обл_центр!AR8:AR57,#REF!))/24</f>
        <v>#REF!</v>
      </c>
      <c r="AR60" t="e">
        <f>(SUMPRODUCT(Обл_центр!AR8:AR57,#REF!)+SUMPRODUCT(Обл_центр!AS8:AS57,#REF!))/24</f>
        <v>#REF!</v>
      </c>
      <c r="AS60" t="e">
        <f>(SUMPRODUCT(Обл_центр!AS8:AS57,#REF!)+SUMPRODUCT(Обл_центр!AT8:AT57,#REF!))/24</f>
        <v>#REF!</v>
      </c>
      <c r="AT60" t="e">
        <f>(SUMPRODUCT(Обл_центр!AT8:AT57,#REF!)+SUMPRODUCT(Обл_центр!AU8:AU57,#REF!))/24</f>
        <v>#REF!</v>
      </c>
    </row>
  </sheetData>
  <sheetProtection selectLockedCells="1"/>
  <mergeCells count="41">
    <mergeCell ref="T4:U4"/>
    <mergeCell ref="T5:U5"/>
    <mergeCell ref="T6:U6"/>
    <mergeCell ref="V4:W4"/>
    <mergeCell ref="V5:W5"/>
    <mergeCell ref="V6:W6"/>
    <mergeCell ref="P4:Q4"/>
    <mergeCell ref="P5:Q5"/>
    <mergeCell ref="P6:Q6"/>
    <mergeCell ref="R4:S4"/>
    <mergeCell ref="R5:S5"/>
    <mergeCell ref="R6:S6"/>
    <mergeCell ref="L4:M4"/>
    <mergeCell ref="L5:M5"/>
    <mergeCell ref="L6:M6"/>
    <mergeCell ref="N4:O4"/>
    <mergeCell ref="N5:O5"/>
    <mergeCell ref="N6:O6"/>
    <mergeCell ref="H4:I4"/>
    <mergeCell ref="J4:K4"/>
    <mergeCell ref="H5:I5"/>
    <mergeCell ref="H6:I6"/>
    <mergeCell ref="J5:K5"/>
    <mergeCell ref="J6:K6"/>
    <mergeCell ref="AB6:AC6"/>
    <mergeCell ref="X4:Y4"/>
    <mergeCell ref="X5:Y5"/>
    <mergeCell ref="X6:Y6"/>
    <mergeCell ref="Z4:AA4"/>
    <mergeCell ref="Z5:AA5"/>
    <mergeCell ref="Z6:AA6"/>
    <mergeCell ref="A1:AC1"/>
    <mergeCell ref="A2:AC2"/>
    <mergeCell ref="AB4:AC4"/>
    <mergeCell ref="AB5:AC5"/>
    <mergeCell ref="A4:A6"/>
    <mergeCell ref="C4:E6"/>
    <mergeCell ref="F4:G4"/>
    <mergeCell ref="F5:G5"/>
    <mergeCell ref="F6:G6"/>
    <mergeCell ref="B4:B6"/>
  </mergeCells>
  <conditionalFormatting sqref="AB8:AB53 L8:L53 N8:N53 P8:P53 R8:R53 T8:T53 V8:V53 X8:X53 Z8:Z53 F8:F53 H8:H53 J8:J53">
    <cfRule type="cellIs" priority="78" dxfId="346" operator="equal" stopIfTrue="1">
      <formula>$AD8</formula>
    </cfRule>
  </conditionalFormatting>
  <conditionalFormatting sqref="AC8:AC53 M8:M53 O8:O53 Q8:Q53 S8:S53 U8:U53 W8:W53 Y8:Y53 G8:G53 I8:I53 K8:K53">
    <cfRule type="cellIs" priority="79" dxfId="347" operator="equal" stopIfTrue="1">
      <formula>$AE8</formula>
    </cfRule>
  </conditionalFormatting>
  <conditionalFormatting sqref="AA8:AA53">
    <cfRule type="cellIs" priority="61" dxfId="347" operator="equal" stopIfTrue="1">
      <formula>$AE$11</formula>
    </cfRule>
  </conditionalFormatting>
  <conditionalFormatting sqref="AJ4:BG4 R4 T4 V4 X4 Z4 AB4 F4 H4 J4 L4 N4 P4">
    <cfRule type="cellIs" priority="75" dxfId="348" operator="equal" stopIfTrue="1">
      <formula>"місто"</formula>
    </cfRule>
  </conditionalFormatting>
  <conditionalFormatting sqref="AJ5:BG5 R5 T5 V5 X5 Z5 AB5 F5 H5 J5 L5 N5 P5">
    <cfRule type="cellIs" priority="76" dxfId="348" operator="equal" stopIfTrue="1">
      <formula>"район"</formula>
    </cfRule>
  </conditionalFormatting>
  <conditionalFormatting sqref="AJ6:BG6 R6 T6 V6 X6 Z6 AB6 F6 H6 J6 L6 N6 P6">
    <cfRule type="cellIs" priority="77" dxfId="349" operator="equal" stopIfTrue="1">
      <formula>"назва ринку"</formula>
    </cfRule>
  </conditionalFormatting>
  <conditionalFormatting sqref="H12:H20 J12:J20 F12:F20">
    <cfRule type="cellIs" priority="2" dxfId="346" operator="equal" stopIfTrue="1">
      <formula>$AD12</formula>
    </cfRule>
  </conditionalFormatting>
  <conditionalFormatting sqref="I12:I20 K12:K20 G12:G20">
    <cfRule type="cellIs" priority="1" dxfId="347" operator="equal" stopIfTrue="1">
      <formula>$AE12</formula>
    </cfRule>
  </conditionalFormatting>
  <printOptions horizontalCentered="1"/>
  <pageMargins left="0" right="0" top="0.1968503937007874" bottom="0.1968503937007874" header="0" footer="0"/>
  <pageSetup horizontalDpi="600" verticalDpi="600" orientation="landscape" paperSize="9" scale="72" r:id="rId1"/>
  <ignoredErrors>
    <ignoredError sqref="D39 D8 D10:D14 D29:D35 D37 D52:D53 D42:D44 D49:D50 D16:D21 D23 D25 D27 D46:D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H59"/>
  <sheetViews>
    <sheetView zoomScale="90" zoomScaleNormal="90" zoomScalePageLayoutView="0" workbookViewId="0" topLeftCell="B37">
      <selection activeCell="Z57" sqref="Z57"/>
    </sheetView>
  </sheetViews>
  <sheetFormatPr defaultColWidth="9.00390625" defaultRowHeight="12.75"/>
  <cols>
    <col min="1" max="1" width="3.00390625" style="0" customWidth="1"/>
    <col min="2" max="2" width="28.875" style="0" customWidth="1"/>
    <col min="3" max="3" width="6.875" style="0" customWidth="1"/>
    <col min="4" max="4" width="6.125" style="0" customWidth="1"/>
    <col min="5" max="5" width="6.25390625" style="0" customWidth="1"/>
    <col min="6" max="6" width="6.125" style="143" customWidth="1"/>
    <col min="7" max="7" width="6.625" style="143" customWidth="1"/>
    <col min="8" max="8" width="6.25390625" style="143" customWidth="1"/>
    <col min="9" max="9" width="6.375" style="143" customWidth="1"/>
    <col min="10" max="10" width="5.875" style="143" customWidth="1"/>
    <col min="11" max="11" width="5.375" style="143" customWidth="1"/>
    <col min="12" max="12" width="5.125" style="143" customWidth="1"/>
    <col min="13" max="13" width="4.75390625" style="143" customWidth="1"/>
    <col min="14" max="14" width="5.125" style="143" customWidth="1"/>
    <col min="15" max="15" width="5.875" style="143" customWidth="1"/>
    <col min="16" max="16" width="4.625" style="143" customWidth="1"/>
    <col min="17" max="17" width="5.75390625" style="143" customWidth="1"/>
    <col min="18" max="18" width="7.25390625" style="143" customWidth="1"/>
    <col min="19" max="19" width="8.375" style="143" customWidth="1"/>
    <col min="20" max="21" width="7.00390625" style="143" customWidth="1"/>
    <col min="22" max="23" width="5.875" style="143" customWidth="1"/>
    <col min="24" max="24" width="6.125" style="143" customWidth="1"/>
    <col min="25" max="25" width="6.875" style="143" customWidth="1"/>
    <col min="26" max="26" width="7.375" style="143" customWidth="1"/>
    <col min="27" max="27" width="6.375" style="143" customWidth="1"/>
    <col min="28" max="28" width="6.125" style="143" customWidth="1"/>
    <col min="29" max="29" width="6.375" style="143" customWidth="1"/>
    <col min="30" max="30" width="6.875" style="0" hidden="1" customWidth="1"/>
    <col min="31" max="31" width="6.625" style="0" hidden="1" customWidth="1"/>
    <col min="32" max="32" width="5.875" style="0" hidden="1" customWidth="1"/>
    <col min="33" max="33" width="4.125" style="0" hidden="1" customWidth="1"/>
    <col min="34" max="34" width="6.625" style="0" hidden="1" customWidth="1"/>
    <col min="35" max="35" width="4.375" style="0" hidden="1" customWidth="1"/>
    <col min="36" max="37" width="3.75390625" style="0" hidden="1" customWidth="1"/>
    <col min="38" max="38" width="3.25390625" style="0" hidden="1" customWidth="1"/>
    <col min="39" max="43" width="3.75390625" style="0" hidden="1" customWidth="1"/>
    <col min="44" max="44" width="4.25390625" style="0" hidden="1" customWidth="1"/>
    <col min="45" max="59" width="3.75390625" style="0" hidden="1" customWidth="1"/>
  </cols>
  <sheetData>
    <row r="1" spans="1:59" ht="13.5" customHeight="1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52"/>
      <c r="AE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5" customHeight="1">
      <c r="A2" s="234" t="str">
        <f>CONCATENATE("про рівень роздрібних цін на сільськогосподарську продукцію у районах ",LOOKUP('По області середня'!C2,[0]!Обл1,[0]!Обл2),IF('По області середня'!C2="АР Крим"," "," області")," станом на ",TEXT('По області середня'!C3,"dd.mm.yyyy"))</f>
        <v>про рівень роздрібних цін на сільськогосподарську продукцію у районах Луганської  області станом на 16.06.2015 року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43"/>
      <c r="AE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:59" ht="6.75" customHeight="1" thickBot="1">
      <c r="A3" s="19"/>
      <c r="B3" s="19"/>
      <c r="C3" s="99"/>
      <c r="D3" s="99"/>
      <c r="E3" s="99"/>
      <c r="F3" s="149"/>
      <c r="G3" s="149"/>
      <c r="H3" s="149"/>
      <c r="I3" s="149"/>
      <c r="J3" s="149"/>
      <c r="K3" s="149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20"/>
      <c r="AE3" s="20"/>
      <c r="AJ3" s="19"/>
      <c r="AK3" s="19"/>
      <c r="AL3" s="19"/>
      <c r="AM3" s="19"/>
      <c r="AN3" s="19"/>
      <c r="AO3" s="19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ht="19.5" customHeight="1">
      <c r="A4" s="244" t="s">
        <v>8</v>
      </c>
      <c r="B4" s="230" t="s">
        <v>0</v>
      </c>
      <c r="C4" s="220" t="s">
        <v>43</v>
      </c>
      <c r="D4" s="221"/>
      <c r="E4" s="221"/>
      <c r="F4" s="235" t="s">
        <v>142</v>
      </c>
      <c r="G4" s="236"/>
      <c r="H4" s="239" t="s">
        <v>143</v>
      </c>
      <c r="I4" s="239"/>
      <c r="J4" s="235" t="s">
        <v>144</v>
      </c>
      <c r="K4" s="236"/>
      <c r="L4" s="239" t="s">
        <v>145</v>
      </c>
      <c r="M4" s="239"/>
      <c r="N4" s="235" t="s">
        <v>146</v>
      </c>
      <c r="O4" s="236"/>
      <c r="P4" s="239" t="s">
        <v>147</v>
      </c>
      <c r="Q4" s="239"/>
      <c r="R4" s="235" t="s">
        <v>148</v>
      </c>
      <c r="S4" s="236"/>
      <c r="T4" s="239" t="s">
        <v>148</v>
      </c>
      <c r="U4" s="239"/>
      <c r="V4" s="235" t="s">
        <v>149</v>
      </c>
      <c r="W4" s="236"/>
      <c r="X4" s="239" t="s">
        <v>150</v>
      </c>
      <c r="Y4" s="239"/>
      <c r="Z4" s="235" t="s">
        <v>151</v>
      </c>
      <c r="AA4" s="236"/>
      <c r="AB4" s="239" t="s">
        <v>152</v>
      </c>
      <c r="AC4" s="236"/>
      <c r="AD4" s="75"/>
      <c r="AE4" s="21"/>
      <c r="AF4" s="11"/>
      <c r="AG4" s="11"/>
      <c r="AH4" s="11"/>
      <c r="AI4" s="11"/>
      <c r="AJ4" s="35"/>
      <c r="AK4" s="36"/>
      <c r="AL4" s="35"/>
      <c r="AM4" s="36"/>
      <c r="AN4" s="35"/>
      <c r="AO4" s="36"/>
      <c r="AP4" s="35"/>
      <c r="AQ4" s="36"/>
      <c r="AR4" s="35"/>
      <c r="AS4" s="36"/>
      <c r="AT4" s="35"/>
      <c r="AU4" s="36"/>
      <c r="AV4" s="35"/>
      <c r="AW4" s="36"/>
      <c r="AX4" s="35"/>
      <c r="AY4" s="36"/>
      <c r="AZ4" s="35"/>
      <c r="BA4" s="36"/>
      <c r="BB4" s="35"/>
      <c r="BC4" s="36"/>
      <c r="BD4" s="35"/>
      <c r="BE4" s="36"/>
      <c r="BF4" s="35"/>
      <c r="BG4" s="36"/>
    </row>
    <row r="5" spans="1:59" ht="23.25" customHeight="1">
      <c r="A5" s="245"/>
      <c r="B5" s="231"/>
      <c r="C5" s="222"/>
      <c r="D5" s="223"/>
      <c r="E5" s="223"/>
      <c r="F5" s="237" t="s">
        <v>153</v>
      </c>
      <c r="G5" s="238"/>
      <c r="H5" s="240" t="s">
        <v>154</v>
      </c>
      <c r="I5" s="240"/>
      <c r="J5" s="237" t="s">
        <v>36</v>
      </c>
      <c r="K5" s="238"/>
      <c r="L5" s="240" t="s">
        <v>36</v>
      </c>
      <c r="M5" s="240"/>
      <c r="N5" s="237" t="s">
        <v>36</v>
      </c>
      <c r="O5" s="238"/>
      <c r="P5" s="240" t="s">
        <v>36</v>
      </c>
      <c r="Q5" s="240"/>
      <c r="R5" s="237" t="s">
        <v>36</v>
      </c>
      <c r="S5" s="238"/>
      <c r="T5" s="240" t="s">
        <v>36</v>
      </c>
      <c r="U5" s="240"/>
      <c r="V5" s="237" t="s">
        <v>155</v>
      </c>
      <c r="W5" s="238"/>
      <c r="X5" s="240" t="s">
        <v>36</v>
      </c>
      <c r="Y5" s="240"/>
      <c r="Z5" s="237" t="s">
        <v>36</v>
      </c>
      <c r="AA5" s="238"/>
      <c r="AB5" s="240" t="s">
        <v>156</v>
      </c>
      <c r="AC5" s="238"/>
      <c r="AD5" s="34"/>
      <c r="AE5" s="22"/>
      <c r="AF5" s="12"/>
      <c r="AG5" s="12"/>
      <c r="AH5" s="12"/>
      <c r="AI5" s="12"/>
      <c r="AJ5" s="41"/>
      <c r="AK5" s="42"/>
      <c r="AL5" s="41"/>
      <c r="AM5" s="42"/>
      <c r="AN5" s="41"/>
      <c r="AO5" s="42"/>
      <c r="AP5" s="41"/>
      <c r="AQ5" s="42"/>
      <c r="AR5" s="41"/>
      <c r="AS5" s="42"/>
      <c r="AT5" s="41"/>
      <c r="AU5" s="42"/>
      <c r="AV5" s="41"/>
      <c r="AW5" s="42"/>
      <c r="AX5" s="41"/>
      <c r="AY5" s="42"/>
      <c r="AZ5" s="41"/>
      <c r="BA5" s="42"/>
      <c r="BB5" s="41"/>
      <c r="BC5" s="42"/>
      <c r="BD5" s="41"/>
      <c r="BE5" s="42"/>
      <c r="BF5" s="41"/>
      <c r="BG5" s="42"/>
    </row>
    <row r="6" spans="1:59" ht="21" customHeight="1">
      <c r="A6" s="246"/>
      <c r="B6" s="249"/>
      <c r="C6" s="247"/>
      <c r="D6" s="248"/>
      <c r="E6" s="248"/>
      <c r="F6" s="243" t="s">
        <v>44</v>
      </c>
      <c r="G6" s="242"/>
      <c r="H6" s="241" t="s">
        <v>157</v>
      </c>
      <c r="I6" s="241"/>
      <c r="J6" s="243" t="s">
        <v>158</v>
      </c>
      <c r="K6" s="242"/>
      <c r="L6" s="241" t="s">
        <v>159</v>
      </c>
      <c r="M6" s="241"/>
      <c r="N6" s="243" t="s">
        <v>160</v>
      </c>
      <c r="O6" s="242"/>
      <c r="P6" s="241" t="s">
        <v>161</v>
      </c>
      <c r="Q6" s="241"/>
      <c r="R6" s="243" t="s">
        <v>162</v>
      </c>
      <c r="S6" s="242"/>
      <c r="T6" s="241" t="s">
        <v>163</v>
      </c>
      <c r="U6" s="241"/>
      <c r="V6" s="243" t="s">
        <v>164</v>
      </c>
      <c r="W6" s="242"/>
      <c r="X6" s="241" t="s">
        <v>165</v>
      </c>
      <c r="Y6" s="241"/>
      <c r="Z6" s="243" t="s">
        <v>166</v>
      </c>
      <c r="AA6" s="242"/>
      <c r="AB6" s="241" t="s">
        <v>167</v>
      </c>
      <c r="AC6" s="242"/>
      <c r="AD6" s="24"/>
      <c r="AE6" s="23"/>
      <c r="AF6" s="13"/>
      <c r="AG6" s="13"/>
      <c r="AH6" s="13"/>
      <c r="AI6" s="13"/>
      <c r="AJ6" s="56" t="s">
        <v>136</v>
      </c>
      <c r="AK6" s="57" t="s">
        <v>137</v>
      </c>
      <c r="AL6" s="59" t="s">
        <v>136</v>
      </c>
      <c r="AM6" s="60" t="s">
        <v>137</v>
      </c>
      <c r="AN6" s="56" t="s">
        <v>136</v>
      </c>
      <c r="AO6" s="57" t="s">
        <v>137</v>
      </c>
      <c r="AP6" s="59" t="s">
        <v>136</v>
      </c>
      <c r="AQ6" s="60" t="s">
        <v>137</v>
      </c>
      <c r="AR6" s="56" t="s">
        <v>136</v>
      </c>
      <c r="AS6" s="57" t="s">
        <v>137</v>
      </c>
      <c r="AT6" s="59" t="s">
        <v>136</v>
      </c>
      <c r="AU6" s="60" t="s">
        <v>137</v>
      </c>
      <c r="AV6" s="56" t="s">
        <v>136</v>
      </c>
      <c r="AW6" s="57" t="s">
        <v>137</v>
      </c>
      <c r="AX6" s="59" t="s">
        <v>136</v>
      </c>
      <c r="AY6" s="60" t="s">
        <v>137</v>
      </c>
      <c r="AZ6" s="56" t="s">
        <v>136</v>
      </c>
      <c r="BA6" s="57" t="s">
        <v>137</v>
      </c>
      <c r="BB6" s="59" t="s">
        <v>136</v>
      </c>
      <c r="BC6" s="60" t="s">
        <v>137</v>
      </c>
      <c r="BD6" s="56" t="s">
        <v>136</v>
      </c>
      <c r="BE6" s="57" t="s">
        <v>137</v>
      </c>
      <c r="BF6" s="59" t="s">
        <v>136</v>
      </c>
      <c r="BG6" s="60" t="s">
        <v>137</v>
      </c>
    </row>
    <row r="7" spans="1:59" ht="14.25" customHeight="1" thickBot="1">
      <c r="A7" s="91"/>
      <c r="B7" s="92"/>
      <c r="C7" s="93" t="s">
        <v>38</v>
      </c>
      <c r="D7" s="77" t="s">
        <v>39</v>
      </c>
      <c r="E7" s="78" t="s">
        <v>40</v>
      </c>
      <c r="F7" s="145" t="s">
        <v>38</v>
      </c>
      <c r="G7" s="146" t="s">
        <v>39</v>
      </c>
      <c r="H7" s="147" t="s">
        <v>38</v>
      </c>
      <c r="I7" s="148" t="s">
        <v>39</v>
      </c>
      <c r="J7" s="145" t="s">
        <v>38</v>
      </c>
      <c r="K7" s="146" t="s">
        <v>39</v>
      </c>
      <c r="L7" s="147" t="s">
        <v>38</v>
      </c>
      <c r="M7" s="148" t="s">
        <v>39</v>
      </c>
      <c r="N7" s="145" t="s">
        <v>38</v>
      </c>
      <c r="O7" s="146" t="s">
        <v>39</v>
      </c>
      <c r="P7" s="147" t="s">
        <v>38</v>
      </c>
      <c r="Q7" s="148" t="s">
        <v>39</v>
      </c>
      <c r="R7" s="145" t="s">
        <v>38</v>
      </c>
      <c r="S7" s="146" t="s">
        <v>39</v>
      </c>
      <c r="T7" s="147" t="s">
        <v>38</v>
      </c>
      <c r="U7" s="148" t="s">
        <v>39</v>
      </c>
      <c r="V7" s="145" t="s">
        <v>38</v>
      </c>
      <c r="W7" s="146" t="s">
        <v>39</v>
      </c>
      <c r="X7" s="147" t="s">
        <v>38</v>
      </c>
      <c r="Y7" s="148" t="s">
        <v>39</v>
      </c>
      <c r="Z7" s="145" t="s">
        <v>38</v>
      </c>
      <c r="AA7" s="146" t="s">
        <v>39</v>
      </c>
      <c r="AB7" s="147" t="s">
        <v>38</v>
      </c>
      <c r="AC7" s="146" t="s">
        <v>39</v>
      </c>
      <c r="AD7" s="24" t="s">
        <v>38</v>
      </c>
      <c r="AE7" s="23" t="s">
        <v>39</v>
      </c>
      <c r="AF7" s="10" t="s">
        <v>49</v>
      </c>
      <c r="AG7" s="10" t="s">
        <v>42</v>
      </c>
      <c r="AH7" s="10" t="s">
        <v>50</v>
      </c>
      <c r="AI7" s="10" t="s">
        <v>42</v>
      </c>
      <c r="AJ7" s="53" t="s">
        <v>42</v>
      </c>
      <c r="AK7" s="53" t="s">
        <v>42</v>
      </c>
      <c r="AL7" s="25" t="s">
        <v>42</v>
      </c>
      <c r="AM7" s="25" t="s">
        <v>42</v>
      </c>
      <c r="AN7" s="53" t="s">
        <v>42</v>
      </c>
      <c r="AO7" s="53" t="s">
        <v>42</v>
      </c>
      <c r="AP7" s="25" t="s">
        <v>42</v>
      </c>
      <c r="AQ7" s="25" t="s">
        <v>42</v>
      </c>
      <c r="AR7" s="53" t="s">
        <v>42</v>
      </c>
      <c r="AS7" s="53" t="s">
        <v>42</v>
      </c>
      <c r="AT7" s="25" t="s">
        <v>42</v>
      </c>
      <c r="AU7" s="25" t="s">
        <v>42</v>
      </c>
      <c r="AV7" s="53" t="s">
        <v>42</v>
      </c>
      <c r="AW7" s="53" t="s">
        <v>42</v>
      </c>
      <c r="AX7" s="25" t="s">
        <v>42</v>
      </c>
      <c r="AY7" s="25" t="s">
        <v>42</v>
      </c>
      <c r="AZ7" s="53" t="s">
        <v>42</v>
      </c>
      <c r="BA7" s="53" t="s">
        <v>42</v>
      </c>
      <c r="BB7" s="25" t="s">
        <v>42</v>
      </c>
      <c r="BC7" s="25" t="s">
        <v>42</v>
      </c>
      <c r="BD7" s="53" t="s">
        <v>42</v>
      </c>
      <c r="BE7" s="53" t="s">
        <v>42</v>
      </c>
      <c r="BF7" s="25" t="s">
        <v>42</v>
      </c>
      <c r="BG7" s="25" t="s">
        <v>42</v>
      </c>
    </row>
    <row r="8" spans="1:60" ht="13.5" customHeight="1">
      <c r="A8" s="82">
        <v>1</v>
      </c>
      <c r="B8" s="124" t="s">
        <v>32</v>
      </c>
      <c r="C8" s="174">
        <f>'По області середня'!M6</f>
        <v>8.65</v>
      </c>
      <c r="D8" s="173">
        <f>'По області середня'!O6</f>
        <v>11.89</v>
      </c>
      <c r="E8" s="172">
        <f>'По області середня'!Q6</f>
        <v>10.14</v>
      </c>
      <c r="F8" s="106">
        <v>8.31</v>
      </c>
      <c r="G8" s="107">
        <v>8.71</v>
      </c>
      <c r="H8" s="177"/>
      <c r="I8" s="178"/>
      <c r="J8" s="179"/>
      <c r="K8" s="180"/>
      <c r="L8" s="177"/>
      <c r="M8" s="178"/>
      <c r="N8" s="179"/>
      <c r="O8" s="180"/>
      <c r="P8" s="177"/>
      <c r="Q8" s="178"/>
      <c r="R8" s="181">
        <v>8</v>
      </c>
      <c r="S8" s="182">
        <v>14</v>
      </c>
      <c r="T8" s="183">
        <v>8</v>
      </c>
      <c r="U8" s="182">
        <v>13</v>
      </c>
      <c r="V8" s="184"/>
      <c r="W8" s="178"/>
      <c r="X8" s="183">
        <v>8</v>
      </c>
      <c r="Y8" s="182">
        <v>13</v>
      </c>
      <c r="Z8" s="183">
        <v>8</v>
      </c>
      <c r="AA8" s="182">
        <v>13</v>
      </c>
      <c r="AB8" s="166"/>
      <c r="AC8" s="165"/>
      <c r="AD8" s="138">
        <f>SMALL(F8:AB8,1+COUNTIF((F8:AB8),))</f>
        <v>8</v>
      </c>
      <c r="AE8" s="127">
        <f aca="true" t="shared" si="0" ref="AE8:AE53">MAX(G8,I8,K8,M8,O8,Q8,S8,U8,W8,Y8,AA8,AC8)</f>
        <v>14</v>
      </c>
      <c r="AF8" s="139">
        <f aca="true" t="shared" si="1" ref="AF8:AF53">PRODUCT(F8,H8,J8,L8,N8,P8,R8,T8,V8,X8,Z8,AB8,1)</f>
        <v>34037.76</v>
      </c>
      <c r="AG8" s="140">
        <f aca="true" t="shared" si="2" ref="AG8:AG53">SUM(AJ8,AL8,AN8,AP8,AR8,AT8,AV8,AX8,AZ8,BB8,BD8,BF8)</f>
        <v>5</v>
      </c>
      <c r="AH8" s="139">
        <f aca="true" t="shared" si="3" ref="AH8:AH53">PRODUCT(G8,I8,K8,M8,O8,Q8,S8,U8,W8,Y8,AA8,AC8,1)</f>
        <v>267902.18</v>
      </c>
      <c r="AI8" s="140">
        <f aca="true" t="shared" si="4" ref="AI8:AI53">SUM(AK8,AM8,AO8,AQ8,AS8,AU8,AW8,AY8,BA8,BC8,BE8,BG8)</f>
        <v>5</v>
      </c>
      <c r="AJ8" s="141">
        <f aca="true" t="shared" si="5" ref="AJ8:AJ53">COUNTIF(F8,"&gt;0")</f>
        <v>1</v>
      </c>
      <c r="AK8" s="141">
        <f aca="true" t="shared" si="6" ref="AK8:AK53">COUNTIF(G8,"&gt;0")</f>
        <v>1</v>
      </c>
      <c r="AL8" s="142">
        <f aca="true" t="shared" si="7" ref="AL8:AL53">COUNTIF(H8,"&gt;0")</f>
        <v>0</v>
      </c>
      <c r="AM8" s="142">
        <f aca="true" t="shared" si="8" ref="AM8:AM53">COUNTIF(I8,"&gt;0")</f>
        <v>0</v>
      </c>
      <c r="AN8" s="142">
        <f aca="true" t="shared" si="9" ref="AN8:AN53">COUNTIF(J8,"&gt;0")</f>
        <v>0</v>
      </c>
      <c r="AO8" s="142">
        <f aca="true" t="shared" si="10" ref="AO8:AO53">COUNTIF(K8,"&gt;0")</f>
        <v>0</v>
      </c>
      <c r="AP8" s="142">
        <f aca="true" t="shared" si="11" ref="AP8:AP53">COUNTIF(L8,"&gt;0")</f>
        <v>0</v>
      </c>
      <c r="AQ8" s="142">
        <f aca="true" t="shared" si="12" ref="AQ8:AQ53">COUNTIF(M8,"&gt;0")</f>
        <v>0</v>
      </c>
      <c r="AR8" s="142">
        <f aca="true" t="shared" si="13" ref="AR8:AR53">COUNTIF(N8,"&gt;0")</f>
        <v>0</v>
      </c>
      <c r="AS8" s="142">
        <f aca="true" t="shared" si="14" ref="AS8:AS53">COUNTIF(O8,"&gt;0")</f>
        <v>0</v>
      </c>
      <c r="AT8" s="142">
        <f aca="true" t="shared" si="15" ref="AT8:AT53">COUNTIF(P8,"&gt;0")</f>
        <v>0</v>
      </c>
      <c r="AU8" s="142">
        <f aca="true" t="shared" si="16" ref="AU8:AU53">COUNTIF(Q8,"&gt;0")</f>
        <v>0</v>
      </c>
      <c r="AV8" s="142">
        <f aca="true" t="shared" si="17" ref="AV8:AV53">COUNTIF(R8,"&gt;0")</f>
        <v>1</v>
      </c>
      <c r="AW8" s="142">
        <f aca="true" t="shared" si="18" ref="AW8:AW53">COUNTIF(S8,"&gt;0")</f>
        <v>1</v>
      </c>
      <c r="AX8" s="142">
        <f aca="true" t="shared" si="19" ref="AX8:AX53">COUNTIF(T8,"&gt;0")</f>
        <v>1</v>
      </c>
      <c r="AY8" s="142">
        <f aca="true" t="shared" si="20" ref="AY8:AY53">COUNTIF(U8,"&gt;0")</f>
        <v>1</v>
      </c>
      <c r="AZ8" s="142">
        <f aca="true" t="shared" si="21" ref="AZ8:AZ53">COUNTIF(V8,"&gt;0")</f>
        <v>0</v>
      </c>
      <c r="BA8" s="142">
        <f aca="true" t="shared" si="22" ref="BA8:BA53">COUNTIF(W8,"&gt;0")</f>
        <v>0</v>
      </c>
      <c r="BB8" s="142">
        <f aca="true" t="shared" si="23" ref="BB8:BB53">COUNTIF(X8,"&gt;0")</f>
        <v>1</v>
      </c>
      <c r="BC8" s="142">
        <f aca="true" t="shared" si="24" ref="BC8:BC53">COUNTIF(Y8,"&gt;0")</f>
        <v>1</v>
      </c>
      <c r="BD8" s="142">
        <f aca="true" t="shared" si="25" ref="BD8:BD53">COUNTIF(Z8,"&gt;0")</f>
        <v>1</v>
      </c>
      <c r="BE8" s="142">
        <f aca="true" t="shared" si="26" ref="BE8:BE53">COUNTIF(AA8,"&gt;0")</f>
        <v>1</v>
      </c>
      <c r="BF8" s="142">
        <f aca="true" t="shared" si="27" ref="BF8:BF53">COUNTIF(AB8,"&gt;0")</f>
        <v>0</v>
      </c>
      <c r="BG8" s="142">
        <f aca="true" t="shared" si="28" ref="BG8:BG53">COUNTIF(AC8,"&gt;0")</f>
        <v>0</v>
      </c>
      <c r="BH8" s="143"/>
    </row>
    <row r="9" spans="1:60" ht="14.25" customHeight="1">
      <c r="A9" s="26">
        <v>2</v>
      </c>
      <c r="B9" s="125" t="s">
        <v>128</v>
      </c>
      <c r="C9" s="171">
        <f>'По області середня'!M7</f>
        <v>8.38</v>
      </c>
      <c r="D9" s="170">
        <f>'По області середня'!O7</f>
        <v>11.47</v>
      </c>
      <c r="E9" s="169">
        <f>'По області середня'!Q7</f>
        <v>9.8</v>
      </c>
      <c r="F9" s="106">
        <v>7.92</v>
      </c>
      <c r="G9" s="107">
        <v>8.46</v>
      </c>
      <c r="H9" s="177"/>
      <c r="I9" s="178"/>
      <c r="J9" s="177"/>
      <c r="K9" s="178"/>
      <c r="L9" s="177"/>
      <c r="M9" s="178"/>
      <c r="N9" s="177"/>
      <c r="O9" s="178"/>
      <c r="P9" s="177"/>
      <c r="Q9" s="178"/>
      <c r="R9" s="106">
        <v>8</v>
      </c>
      <c r="S9" s="107">
        <v>12.5</v>
      </c>
      <c r="T9" s="106">
        <v>8</v>
      </c>
      <c r="U9" s="107">
        <v>12.5</v>
      </c>
      <c r="V9" s="184"/>
      <c r="W9" s="178"/>
      <c r="X9" s="106">
        <v>8</v>
      </c>
      <c r="Y9" s="107">
        <v>12.5</v>
      </c>
      <c r="Z9" s="106">
        <v>8</v>
      </c>
      <c r="AA9" s="107">
        <v>12.5</v>
      </c>
      <c r="AB9" s="166"/>
      <c r="AC9" s="165"/>
      <c r="AD9" s="138">
        <f aca="true" t="shared" si="29" ref="AD9:AD53">SMALL(F9:AB9,1+COUNTIF((F9:AB9),))</f>
        <v>7.92</v>
      </c>
      <c r="AE9" s="127">
        <f t="shared" si="0"/>
        <v>12.5</v>
      </c>
      <c r="AF9" s="139">
        <f t="shared" si="1"/>
        <v>32440.32</v>
      </c>
      <c r="AG9" s="140">
        <f t="shared" si="2"/>
        <v>5</v>
      </c>
      <c r="AH9" s="139">
        <f t="shared" si="3"/>
        <v>206542.97</v>
      </c>
      <c r="AI9" s="140">
        <f t="shared" si="4"/>
        <v>5</v>
      </c>
      <c r="AJ9" s="141">
        <f t="shared" si="5"/>
        <v>1</v>
      </c>
      <c r="AK9" s="141">
        <f t="shared" si="6"/>
        <v>1</v>
      </c>
      <c r="AL9" s="142">
        <f t="shared" si="7"/>
        <v>0</v>
      </c>
      <c r="AM9" s="142">
        <f t="shared" si="8"/>
        <v>0</v>
      </c>
      <c r="AN9" s="142">
        <f t="shared" si="9"/>
        <v>0</v>
      </c>
      <c r="AO9" s="142">
        <f t="shared" si="10"/>
        <v>0</v>
      </c>
      <c r="AP9" s="142">
        <f t="shared" si="11"/>
        <v>0</v>
      </c>
      <c r="AQ9" s="142">
        <f t="shared" si="12"/>
        <v>0</v>
      </c>
      <c r="AR9" s="142">
        <f t="shared" si="13"/>
        <v>0</v>
      </c>
      <c r="AS9" s="142">
        <f t="shared" si="14"/>
        <v>0</v>
      </c>
      <c r="AT9" s="142">
        <f t="shared" si="15"/>
        <v>0</v>
      </c>
      <c r="AU9" s="142">
        <f t="shared" si="16"/>
        <v>0</v>
      </c>
      <c r="AV9" s="142">
        <f t="shared" si="17"/>
        <v>1</v>
      </c>
      <c r="AW9" s="142">
        <f t="shared" si="18"/>
        <v>1</v>
      </c>
      <c r="AX9" s="142">
        <f t="shared" si="19"/>
        <v>1</v>
      </c>
      <c r="AY9" s="142">
        <f t="shared" si="20"/>
        <v>1</v>
      </c>
      <c r="AZ9" s="142">
        <f t="shared" si="21"/>
        <v>0</v>
      </c>
      <c r="BA9" s="142">
        <f t="shared" si="22"/>
        <v>0</v>
      </c>
      <c r="BB9" s="142">
        <f t="shared" si="23"/>
        <v>1</v>
      </c>
      <c r="BC9" s="142">
        <f t="shared" si="24"/>
        <v>1</v>
      </c>
      <c r="BD9" s="142">
        <f t="shared" si="25"/>
        <v>1</v>
      </c>
      <c r="BE9" s="142">
        <f t="shared" si="26"/>
        <v>1</v>
      </c>
      <c r="BF9" s="142">
        <f t="shared" si="27"/>
        <v>0</v>
      </c>
      <c r="BG9" s="142">
        <f t="shared" si="28"/>
        <v>0</v>
      </c>
      <c r="BH9" s="143"/>
    </row>
    <row r="10" spans="1:60" ht="15" customHeight="1">
      <c r="A10" s="26">
        <v>3</v>
      </c>
      <c r="B10" s="124" t="s">
        <v>1</v>
      </c>
      <c r="C10" s="171">
        <f>'По області середня'!M8</f>
        <v>9.1</v>
      </c>
      <c r="D10" s="170">
        <f>'По області середня'!O8</f>
        <v>12.01</v>
      </c>
      <c r="E10" s="169">
        <f>'По області середня'!Q8</f>
        <v>10.45</v>
      </c>
      <c r="F10" s="106">
        <v>8.75</v>
      </c>
      <c r="G10" s="107">
        <v>9.1</v>
      </c>
      <c r="H10" s="177"/>
      <c r="I10" s="178"/>
      <c r="J10" s="177"/>
      <c r="K10" s="178"/>
      <c r="L10" s="177"/>
      <c r="M10" s="178"/>
      <c r="N10" s="177"/>
      <c r="O10" s="178"/>
      <c r="P10" s="177"/>
      <c r="Q10" s="178"/>
      <c r="R10" s="106">
        <v>8</v>
      </c>
      <c r="S10" s="107">
        <v>11</v>
      </c>
      <c r="T10" s="106">
        <v>8</v>
      </c>
      <c r="U10" s="107">
        <v>12</v>
      </c>
      <c r="V10" s="184"/>
      <c r="W10" s="178"/>
      <c r="X10" s="106">
        <v>8</v>
      </c>
      <c r="Y10" s="107">
        <v>12</v>
      </c>
      <c r="Z10" s="106">
        <v>8</v>
      </c>
      <c r="AA10" s="107">
        <v>12</v>
      </c>
      <c r="AB10" s="166"/>
      <c r="AC10" s="165"/>
      <c r="AD10" s="138">
        <f t="shared" si="29"/>
        <v>8</v>
      </c>
      <c r="AE10" s="127">
        <f t="shared" si="0"/>
        <v>12</v>
      </c>
      <c r="AF10" s="139">
        <f t="shared" si="1"/>
        <v>35840</v>
      </c>
      <c r="AG10" s="140">
        <f t="shared" si="2"/>
        <v>5</v>
      </c>
      <c r="AH10" s="139">
        <f t="shared" si="3"/>
        <v>172972.8</v>
      </c>
      <c r="AI10" s="140">
        <f t="shared" si="4"/>
        <v>5</v>
      </c>
      <c r="AJ10" s="141">
        <f t="shared" si="5"/>
        <v>1</v>
      </c>
      <c r="AK10" s="141">
        <f t="shared" si="6"/>
        <v>1</v>
      </c>
      <c r="AL10" s="142">
        <f t="shared" si="7"/>
        <v>0</v>
      </c>
      <c r="AM10" s="142">
        <f t="shared" si="8"/>
        <v>0</v>
      </c>
      <c r="AN10" s="142">
        <f t="shared" si="9"/>
        <v>0</v>
      </c>
      <c r="AO10" s="142">
        <f t="shared" si="10"/>
        <v>0</v>
      </c>
      <c r="AP10" s="142">
        <f t="shared" si="11"/>
        <v>0</v>
      </c>
      <c r="AQ10" s="142">
        <f t="shared" si="12"/>
        <v>0</v>
      </c>
      <c r="AR10" s="142">
        <f t="shared" si="13"/>
        <v>0</v>
      </c>
      <c r="AS10" s="142">
        <f t="shared" si="14"/>
        <v>0</v>
      </c>
      <c r="AT10" s="142">
        <f t="shared" si="15"/>
        <v>0</v>
      </c>
      <c r="AU10" s="142">
        <f t="shared" si="16"/>
        <v>0</v>
      </c>
      <c r="AV10" s="142">
        <f t="shared" si="17"/>
        <v>1</v>
      </c>
      <c r="AW10" s="142">
        <f t="shared" si="18"/>
        <v>1</v>
      </c>
      <c r="AX10" s="142">
        <f t="shared" si="19"/>
        <v>1</v>
      </c>
      <c r="AY10" s="142">
        <f t="shared" si="20"/>
        <v>1</v>
      </c>
      <c r="AZ10" s="142">
        <f t="shared" si="21"/>
        <v>0</v>
      </c>
      <c r="BA10" s="142">
        <f t="shared" si="22"/>
        <v>0</v>
      </c>
      <c r="BB10" s="142">
        <f t="shared" si="23"/>
        <v>1</v>
      </c>
      <c r="BC10" s="142">
        <f t="shared" si="24"/>
        <v>1</v>
      </c>
      <c r="BD10" s="142">
        <f t="shared" si="25"/>
        <v>1</v>
      </c>
      <c r="BE10" s="142">
        <f t="shared" si="26"/>
        <v>1</v>
      </c>
      <c r="BF10" s="142">
        <f t="shared" si="27"/>
        <v>0</v>
      </c>
      <c r="BG10" s="142">
        <f t="shared" si="28"/>
        <v>0</v>
      </c>
      <c r="BH10" s="143"/>
    </row>
    <row r="11" spans="1:60" ht="15" customHeight="1">
      <c r="A11" s="26">
        <v>4</v>
      </c>
      <c r="B11" s="124" t="s">
        <v>12</v>
      </c>
      <c r="C11" s="171">
        <f>'По області середня'!M9</f>
        <v>9.6</v>
      </c>
      <c r="D11" s="170">
        <f>'По області середня'!O9</f>
        <v>13.22</v>
      </c>
      <c r="E11" s="169">
        <f>'По області середня'!Q9</f>
        <v>11.26</v>
      </c>
      <c r="F11" s="106">
        <v>11</v>
      </c>
      <c r="G11" s="107">
        <v>12.25</v>
      </c>
      <c r="H11" s="177"/>
      <c r="I11" s="178"/>
      <c r="J11" s="177"/>
      <c r="K11" s="178"/>
      <c r="L11" s="177"/>
      <c r="M11" s="178"/>
      <c r="N11" s="177"/>
      <c r="O11" s="178"/>
      <c r="P11" s="177"/>
      <c r="Q11" s="178"/>
      <c r="R11" s="185">
        <v>7</v>
      </c>
      <c r="S11" s="107">
        <v>12</v>
      </c>
      <c r="T11" s="106">
        <v>7</v>
      </c>
      <c r="U11" s="107">
        <v>11</v>
      </c>
      <c r="V11" s="184"/>
      <c r="W11" s="178"/>
      <c r="X11" s="106">
        <v>7</v>
      </c>
      <c r="Y11" s="107">
        <v>13</v>
      </c>
      <c r="Z11" s="106">
        <v>7</v>
      </c>
      <c r="AA11" s="107">
        <v>13</v>
      </c>
      <c r="AB11" s="166"/>
      <c r="AC11" s="165"/>
      <c r="AD11" s="138">
        <f t="shared" si="29"/>
        <v>7</v>
      </c>
      <c r="AE11" s="127">
        <f t="shared" si="0"/>
        <v>13</v>
      </c>
      <c r="AF11" s="139">
        <f t="shared" si="1"/>
        <v>26411</v>
      </c>
      <c r="AG11" s="140">
        <f t="shared" si="2"/>
        <v>5</v>
      </c>
      <c r="AH11" s="139">
        <f t="shared" si="3"/>
        <v>273273</v>
      </c>
      <c r="AI11" s="140">
        <f t="shared" si="4"/>
        <v>5</v>
      </c>
      <c r="AJ11" s="141">
        <f t="shared" si="5"/>
        <v>1</v>
      </c>
      <c r="AK11" s="141">
        <f t="shared" si="6"/>
        <v>1</v>
      </c>
      <c r="AL11" s="142">
        <f t="shared" si="7"/>
        <v>0</v>
      </c>
      <c r="AM11" s="142">
        <f t="shared" si="8"/>
        <v>0</v>
      </c>
      <c r="AN11" s="142">
        <f t="shared" si="9"/>
        <v>0</v>
      </c>
      <c r="AO11" s="142">
        <f t="shared" si="10"/>
        <v>0</v>
      </c>
      <c r="AP11" s="142">
        <f t="shared" si="11"/>
        <v>0</v>
      </c>
      <c r="AQ11" s="142">
        <f t="shared" si="12"/>
        <v>0</v>
      </c>
      <c r="AR11" s="142">
        <f t="shared" si="13"/>
        <v>0</v>
      </c>
      <c r="AS11" s="142">
        <f t="shared" si="14"/>
        <v>0</v>
      </c>
      <c r="AT11" s="142">
        <f t="shared" si="15"/>
        <v>0</v>
      </c>
      <c r="AU11" s="142">
        <f t="shared" si="16"/>
        <v>0</v>
      </c>
      <c r="AV11" s="142">
        <f t="shared" si="17"/>
        <v>1</v>
      </c>
      <c r="AW11" s="142">
        <f t="shared" si="18"/>
        <v>1</v>
      </c>
      <c r="AX11" s="142">
        <f t="shared" si="19"/>
        <v>1</v>
      </c>
      <c r="AY11" s="142">
        <f t="shared" si="20"/>
        <v>1</v>
      </c>
      <c r="AZ11" s="142">
        <f t="shared" si="21"/>
        <v>0</v>
      </c>
      <c r="BA11" s="142">
        <f t="shared" si="22"/>
        <v>0</v>
      </c>
      <c r="BB11" s="142">
        <f t="shared" si="23"/>
        <v>1</v>
      </c>
      <c r="BC11" s="142">
        <f t="shared" si="24"/>
        <v>1</v>
      </c>
      <c r="BD11" s="142">
        <f t="shared" si="25"/>
        <v>1</v>
      </c>
      <c r="BE11" s="142">
        <f t="shared" si="26"/>
        <v>1</v>
      </c>
      <c r="BF11" s="142">
        <f t="shared" si="27"/>
        <v>0</v>
      </c>
      <c r="BG11" s="142">
        <f t="shared" si="28"/>
        <v>0</v>
      </c>
      <c r="BH11" s="143"/>
    </row>
    <row r="12" spans="1:60" ht="15" customHeight="1">
      <c r="A12" s="26">
        <v>5</v>
      </c>
      <c r="B12" s="124" t="s">
        <v>33</v>
      </c>
      <c r="C12" s="171">
        <f>'По області середня'!M10</f>
        <v>8.53</v>
      </c>
      <c r="D12" s="170">
        <f>'По області середня'!O10</f>
        <v>10.49</v>
      </c>
      <c r="E12" s="169">
        <f>'По області середня'!Q10</f>
        <v>9.46</v>
      </c>
      <c r="F12" s="106">
        <v>6.75</v>
      </c>
      <c r="G12" s="107">
        <v>7.8</v>
      </c>
      <c r="H12" s="177"/>
      <c r="I12" s="178"/>
      <c r="J12" s="177"/>
      <c r="K12" s="178"/>
      <c r="L12" s="177"/>
      <c r="M12" s="178"/>
      <c r="N12" s="177"/>
      <c r="O12" s="178"/>
      <c r="P12" s="177"/>
      <c r="Q12" s="178"/>
      <c r="R12" s="106">
        <v>8</v>
      </c>
      <c r="S12" s="107">
        <v>11</v>
      </c>
      <c r="T12" s="106">
        <v>7</v>
      </c>
      <c r="U12" s="107">
        <v>11</v>
      </c>
      <c r="V12" s="184"/>
      <c r="W12" s="178"/>
      <c r="X12" s="106">
        <v>8</v>
      </c>
      <c r="Y12" s="107">
        <v>11</v>
      </c>
      <c r="Z12" s="106">
        <v>7</v>
      </c>
      <c r="AA12" s="107">
        <v>11</v>
      </c>
      <c r="AB12" s="166"/>
      <c r="AC12" s="165"/>
      <c r="AD12" s="138">
        <f t="shared" si="29"/>
        <v>6.75</v>
      </c>
      <c r="AE12" s="127">
        <f t="shared" si="0"/>
        <v>11</v>
      </c>
      <c r="AF12" s="139">
        <f t="shared" si="1"/>
        <v>21168</v>
      </c>
      <c r="AG12" s="140">
        <f t="shared" si="2"/>
        <v>5</v>
      </c>
      <c r="AH12" s="139">
        <f t="shared" si="3"/>
        <v>114199.8</v>
      </c>
      <c r="AI12" s="140">
        <f t="shared" si="4"/>
        <v>5</v>
      </c>
      <c r="AJ12" s="141">
        <f t="shared" si="5"/>
        <v>1</v>
      </c>
      <c r="AK12" s="141">
        <f t="shared" si="6"/>
        <v>1</v>
      </c>
      <c r="AL12" s="142">
        <f t="shared" si="7"/>
        <v>0</v>
      </c>
      <c r="AM12" s="142">
        <f t="shared" si="8"/>
        <v>0</v>
      </c>
      <c r="AN12" s="142">
        <f t="shared" si="9"/>
        <v>0</v>
      </c>
      <c r="AO12" s="142">
        <f t="shared" si="10"/>
        <v>0</v>
      </c>
      <c r="AP12" s="142">
        <f t="shared" si="11"/>
        <v>0</v>
      </c>
      <c r="AQ12" s="142">
        <f t="shared" si="12"/>
        <v>0</v>
      </c>
      <c r="AR12" s="142">
        <f t="shared" si="13"/>
        <v>0</v>
      </c>
      <c r="AS12" s="142">
        <f t="shared" si="14"/>
        <v>0</v>
      </c>
      <c r="AT12" s="142">
        <f t="shared" si="15"/>
        <v>0</v>
      </c>
      <c r="AU12" s="142">
        <f t="shared" si="16"/>
        <v>0</v>
      </c>
      <c r="AV12" s="142">
        <f t="shared" si="17"/>
        <v>1</v>
      </c>
      <c r="AW12" s="142">
        <f t="shared" si="18"/>
        <v>1</v>
      </c>
      <c r="AX12" s="142">
        <f t="shared" si="19"/>
        <v>1</v>
      </c>
      <c r="AY12" s="142">
        <f t="shared" si="20"/>
        <v>1</v>
      </c>
      <c r="AZ12" s="142">
        <f t="shared" si="21"/>
        <v>0</v>
      </c>
      <c r="BA12" s="142">
        <f t="shared" si="22"/>
        <v>0</v>
      </c>
      <c r="BB12" s="142">
        <f t="shared" si="23"/>
        <v>1</v>
      </c>
      <c r="BC12" s="142">
        <f t="shared" si="24"/>
        <v>1</v>
      </c>
      <c r="BD12" s="142">
        <f t="shared" si="25"/>
        <v>1</v>
      </c>
      <c r="BE12" s="142">
        <f t="shared" si="26"/>
        <v>1</v>
      </c>
      <c r="BF12" s="142">
        <f t="shared" si="27"/>
        <v>0</v>
      </c>
      <c r="BG12" s="142">
        <f t="shared" si="28"/>
        <v>0</v>
      </c>
      <c r="BH12" s="143"/>
    </row>
    <row r="13" spans="1:60" ht="15" customHeight="1">
      <c r="A13" s="26">
        <v>6</v>
      </c>
      <c r="B13" s="124" t="s">
        <v>13</v>
      </c>
      <c r="C13" s="171">
        <f>'По області середня'!M11</f>
        <v>10.37</v>
      </c>
      <c r="D13" s="170">
        <f>'По області середня'!O11</f>
        <v>13.34</v>
      </c>
      <c r="E13" s="169">
        <f>'По області середня'!Q11</f>
        <v>11.76</v>
      </c>
      <c r="F13" s="106">
        <v>14.11</v>
      </c>
      <c r="G13" s="107">
        <v>15.6</v>
      </c>
      <c r="H13" s="177"/>
      <c r="I13" s="178"/>
      <c r="J13" s="177"/>
      <c r="K13" s="178"/>
      <c r="L13" s="177"/>
      <c r="M13" s="178"/>
      <c r="N13" s="177"/>
      <c r="O13" s="178"/>
      <c r="P13" s="177"/>
      <c r="Q13" s="178"/>
      <c r="R13" s="106">
        <v>8</v>
      </c>
      <c r="S13" s="107">
        <v>13</v>
      </c>
      <c r="T13" s="106">
        <v>7</v>
      </c>
      <c r="U13" s="107">
        <v>13</v>
      </c>
      <c r="V13" s="184"/>
      <c r="W13" s="178"/>
      <c r="X13" s="106">
        <v>8</v>
      </c>
      <c r="Y13" s="107">
        <v>13</v>
      </c>
      <c r="Z13" s="106">
        <v>7</v>
      </c>
      <c r="AA13" s="107">
        <v>14</v>
      </c>
      <c r="AB13" s="166"/>
      <c r="AC13" s="165"/>
      <c r="AD13" s="138">
        <f t="shared" si="29"/>
        <v>7</v>
      </c>
      <c r="AE13" s="127">
        <f t="shared" si="0"/>
        <v>15.6</v>
      </c>
      <c r="AF13" s="139">
        <f t="shared" si="1"/>
        <v>44248.96</v>
      </c>
      <c r="AG13" s="140">
        <f t="shared" si="2"/>
        <v>5</v>
      </c>
      <c r="AH13" s="139">
        <f t="shared" si="3"/>
        <v>479824.8</v>
      </c>
      <c r="AI13" s="140">
        <f t="shared" si="4"/>
        <v>5</v>
      </c>
      <c r="AJ13" s="141">
        <f t="shared" si="5"/>
        <v>1</v>
      </c>
      <c r="AK13" s="141">
        <f t="shared" si="6"/>
        <v>1</v>
      </c>
      <c r="AL13" s="142">
        <f t="shared" si="7"/>
        <v>0</v>
      </c>
      <c r="AM13" s="142">
        <f t="shared" si="8"/>
        <v>0</v>
      </c>
      <c r="AN13" s="142">
        <f t="shared" si="9"/>
        <v>0</v>
      </c>
      <c r="AO13" s="142">
        <f t="shared" si="10"/>
        <v>0</v>
      </c>
      <c r="AP13" s="142">
        <f t="shared" si="11"/>
        <v>0</v>
      </c>
      <c r="AQ13" s="142">
        <f t="shared" si="12"/>
        <v>0</v>
      </c>
      <c r="AR13" s="142">
        <f t="shared" si="13"/>
        <v>0</v>
      </c>
      <c r="AS13" s="142">
        <f t="shared" si="14"/>
        <v>0</v>
      </c>
      <c r="AT13" s="142">
        <f t="shared" si="15"/>
        <v>0</v>
      </c>
      <c r="AU13" s="142">
        <f t="shared" si="16"/>
        <v>0</v>
      </c>
      <c r="AV13" s="142">
        <f t="shared" si="17"/>
        <v>1</v>
      </c>
      <c r="AW13" s="142">
        <f t="shared" si="18"/>
        <v>1</v>
      </c>
      <c r="AX13" s="142">
        <f t="shared" si="19"/>
        <v>1</v>
      </c>
      <c r="AY13" s="142">
        <f t="shared" si="20"/>
        <v>1</v>
      </c>
      <c r="AZ13" s="142">
        <f t="shared" si="21"/>
        <v>0</v>
      </c>
      <c r="BA13" s="142">
        <f t="shared" si="22"/>
        <v>0</v>
      </c>
      <c r="BB13" s="142">
        <f t="shared" si="23"/>
        <v>1</v>
      </c>
      <c r="BC13" s="142">
        <f t="shared" si="24"/>
        <v>1</v>
      </c>
      <c r="BD13" s="142">
        <f t="shared" si="25"/>
        <v>1</v>
      </c>
      <c r="BE13" s="142">
        <f t="shared" si="26"/>
        <v>1</v>
      </c>
      <c r="BF13" s="142">
        <f t="shared" si="27"/>
        <v>0</v>
      </c>
      <c r="BG13" s="142">
        <f t="shared" si="28"/>
        <v>0</v>
      </c>
      <c r="BH13" s="143"/>
    </row>
    <row r="14" spans="1:60" ht="15" customHeight="1">
      <c r="A14" s="26">
        <v>7</v>
      </c>
      <c r="B14" s="124" t="s">
        <v>20</v>
      </c>
      <c r="C14" s="171">
        <f>'По області середня'!M12</f>
        <v>19.13</v>
      </c>
      <c r="D14" s="170">
        <f>'По області середня'!O12</f>
        <v>20.25</v>
      </c>
      <c r="E14" s="169">
        <f>'По області середня'!Q12</f>
        <v>19.69</v>
      </c>
      <c r="F14" s="106">
        <v>19</v>
      </c>
      <c r="G14" s="107">
        <v>22.3</v>
      </c>
      <c r="H14" s="177"/>
      <c r="I14" s="178"/>
      <c r="J14" s="186"/>
      <c r="K14" s="178"/>
      <c r="L14" s="177"/>
      <c r="M14" s="178"/>
      <c r="N14" s="186"/>
      <c r="O14" s="178"/>
      <c r="P14" s="177"/>
      <c r="Q14" s="178"/>
      <c r="R14" s="106">
        <v>18</v>
      </c>
      <c r="S14" s="107">
        <v>19</v>
      </c>
      <c r="T14" s="106">
        <v>18</v>
      </c>
      <c r="U14" s="107">
        <v>19</v>
      </c>
      <c r="V14" s="184"/>
      <c r="W14" s="178"/>
      <c r="X14" s="106">
        <v>18</v>
      </c>
      <c r="Y14" s="107">
        <v>19</v>
      </c>
      <c r="Z14" s="106">
        <v>18</v>
      </c>
      <c r="AA14" s="107">
        <v>19</v>
      </c>
      <c r="AB14" s="166"/>
      <c r="AC14" s="165"/>
      <c r="AD14" s="138">
        <f t="shared" si="29"/>
        <v>18</v>
      </c>
      <c r="AE14" s="127">
        <f t="shared" si="0"/>
        <v>22.3</v>
      </c>
      <c r="AF14" s="139">
        <f t="shared" si="1"/>
        <v>1994544</v>
      </c>
      <c r="AG14" s="140">
        <f t="shared" si="2"/>
        <v>5</v>
      </c>
      <c r="AH14" s="139">
        <f t="shared" si="3"/>
        <v>2906158.3</v>
      </c>
      <c r="AI14" s="140">
        <f t="shared" si="4"/>
        <v>5</v>
      </c>
      <c r="AJ14" s="141">
        <f t="shared" si="5"/>
        <v>1</v>
      </c>
      <c r="AK14" s="141">
        <f t="shared" si="6"/>
        <v>1</v>
      </c>
      <c r="AL14" s="142">
        <f t="shared" si="7"/>
        <v>0</v>
      </c>
      <c r="AM14" s="142">
        <f t="shared" si="8"/>
        <v>0</v>
      </c>
      <c r="AN14" s="142">
        <f t="shared" si="9"/>
        <v>0</v>
      </c>
      <c r="AO14" s="142">
        <f t="shared" si="10"/>
        <v>0</v>
      </c>
      <c r="AP14" s="142">
        <f t="shared" si="11"/>
        <v>0</v>
      </c>
      <c r="AQ14" s="142">
        <f t="shared" si="12"/>
        <v>0</v>
      </c>
      <c r="AR14" s="142">
        <f t="shared" si="13"/>
        <v>0</v>
      </c>
      <c r="AS14" s="142">
        <f t="shared" si="14"/>
        <v>0</v>
      </c>
      <c r="AT14" s="142">
        <f t="shared" si="15"/>
        <v>0</v>
      </c>
      <c r="AU14" s="142">
        <f t="shared" si="16"/>
        <v>0</v>
      </c>
      <c r="AV14" s="142">
        <f t="shared" si="17"/>
        <v>1</v>
      </c>
      <c r="AW14" s="142">
        <f t="shared" si="18"/>
        <v>1</v>
      </c>
      <c r="AX14" s="142">
        <f t="shared" si="19"/>
        <v>1</v>
      </c>
      <c r="AY14" s="142">
        <f t="shared" si="20"/>
        <v>1</v>
      </c>
      <c r="AZ14" s="142">
        <f t="shared" si="21"/>
        <v>0</v>
      </c>
      <c r="BA14" s="142">
        <f t="shared" si="22"/>
        <v>0</v>
      </c>
      <c r="BB14" s="142">
        <f t="shared" si="23"/>
        <v>1</v>
      </c>
      <c r="BC14" s="142">
        <f t="shared" si="24"/>
        <v>1</v>
      </c>
      <c r="BD14" s="142">
        <f t="shared" si="25"/>
        <v>1</v>
      </c>
      <c r="BE14" s="142">
        <f t="shared" si="26"/>
        <v>1</v>
      </c>
      <c r="BF14" s="142">
        <f t="shared" si="27"/>
        <v>0</v>
      </c>
      <c r="BG14" s="142">
        <f t="shared" si="28"/>
        <v>0</v>
      </c>
      <c r="BH14" s="143"/>
    </row>
    <row r="15" spans="1:60" ht="15">
      <c r="A15" s="26">
        <v>8</v>
      </c>
      <c r="B15" s="125" t="s">
        <v>129</v>
      </c>
      <c r="C15" s="171">
        <f>'По області середня'!M13</f>
        <v>21.87</v>
      </c>
      <c r="D15" s="170">
        <f>'По області середня'!O13</f>
        <v>24.75</v>
      </c>
      <c r="E15" s="169">
        <f>'По області середня'!Q13</f>
        <v>23.27</v>
      </c>
      <c r="F15" s="106">
        <v>26.9</v>
      </c>
      <c r="G15" s="107">
        <v>30.7</v>
      </c>
      <c r="H15" s="177"/>
      <c r="I15" s="178"/>
      <c r="J15" s="177"/>
      <c r="K15" s="178"/>
      <c r="L15" s="177"/>
      <c r="M15" s="178"/>
      <c r="N15" s="177"/>
      <c r="O15" s="178"/>
      <c r="P15" s="177"/>
      <c r="Q15" s="178"/>
      <c r="R15" s="106">
        <v>20</v>
      </c>
      <c r="S15" s="107">
        <v>23</v>
      </c>
      <c r="T15" s="106">
        <v>20</v>
      </c>
      <c r="U15" s="107">
        <v>23</v>
      </c>
      <c r="V15" s="184"/>
      <c r="W15" s="178"/>
      <c r="X15" s="106">
        <v>20</v>
      </c>
      <c r="Y15" s="107">
        <v>25</v>
      </c>
      <c r="Z15" s="106">
        <v>20</v>
      </c>
      <c r="AA15" s="107">
        <v>25</v>
      </c>
      <c r="AB15" s="166"/>
      <c r="AC15" s="165"/>
      <c r="AD15" s="138">
        <f t="shared" si="29"/>
        <v>20</v>
      </c>
      <c r="AE15" s="127">
        <f t="shared" si="0"/>
        <v>30.7</v>
      </c>
      <c r="AF15" s="139">
        <f t="shared" si="1"/>
        <v>4304000</v>
      </c>
      <c r="AG15" s="140">
        <f t="shared" si="2"/>
        <v>5</v>
      </c>
      <c r="AH15" s="139">
        <f t="shared" si="3"/>
        <v>10150187.5</v>
      </c>
      <c r="AI15" s="140">
        <f t="shared" si="4"/>
        <v>5</v>
      </c>
      <c r="AJ15" s="141">
        <f t="shared" si="5"/>
        <v>1</v>
      </c>
      <c r="AK15" s="141">
        <f t="shared" si="6"/>
        <v>1</v>
      </c>
      <c r="AL15" s="142">
        <f t="shared" si="7"/>
        <v>0</v>
      </c>
      <c r="AM15" s="142">
        <f t="shared" si="8"/>
        <v>0</v>
      </c>
      <c r="AN15" s="142">
        <f t="shared" si="9"/>
        <v>0</v>
      </c>
      <c r="AO15" s="142">
        <f t="shared" si="10"/>
        <v>0</v>
      </c>
      <c r="AP15" s="142">
        <f t="shared" si="11"/>
        <v>0</v>
      </c>
      <c r="AQ15" s="142">
        <f t="shared" si="12"/>
        <v>0</v>
      </c>
      <c r="AR15" s="142">
        <f t="shared" si="13"/>
        <v>0</v>
      </c>
      <c r="AS15" s="142">
        <f t="shared" si="14"/>
        <v>0</v>
      </c>
      <c r="AT15" s="142">
        <f t="shared" si="15"/>
        <v>0</v>
      </c>
      <c r="AU15" s="142">
        <f t="shared" si="16"/>
        <v>0</v>
      </c>
      <c r="AV15" s="142">
        <f t="shared" si="17"/>
        <v>1</v>
      </c>
      <c r="AW15" s="142">
        <f t="shared" si="18"/>
        <v>1</v>
      </c>
      <c r="AX15" s="142">
        <f t="shared" si="19"/>
        <v>1</v>
      </c>
      <c r="AY15" s="142">
        <f t="shared" si="20"/>
        <v>1</v>
      </c>
      <c r="AZ15" s="142">
        <f t="shared" si="21"/>
        <v>0</v>
      </c>
      <c r="BA15" s="142">
        <f t="shared" si="22"/>
        <v>0</v>
      </c>
      <c r="BB15" s="142">
        <f t="shared" si="23"/>
        <v>1</v>
      </c>
      <c r="BC15" s="142">
        <f t="shared" si="24"/>
        <v>1</v>
      </c>
      <c r="BD15" s="142">
        <f t="shared" si="25"/>
        <v>1</v>
      </c>
      <c r="BE15" s="142">
        <f t="shared" si="26"/>
        <v>1</v>
      </c>
      <c r="BF15" s="142">
        <f t="shared" si="27"/>
        <v>0</v>
      </c>
      <c r="BG15" s="142">
        <f t="shared" si="28"/>
        <v>0</v>
      </c>
      <c r="BH15" s="143"/>
    </row>
    <row r="16" spans="1:60" ht="15" customHeight="1">
      <c r="A16" s="26">
        <v>9</v>
      </c>
      <c r="B16" s="124" t="s">
        <v>14</v>
      </c>
      <c r="C16" s="171">
        <f>'По області середня'!M14</f>
        <v>11.6</v>
      </c>
      <c r="D16" s="170">
        <f>'По області середня'!O14</f>
        <v>13.03</v>
      </c>
      <c r="E16" s="169">
        <f>'По області середня'!Q14</f>
        <v>12.3</v>
      </c>
      <c r="F16" s="106">
        <v>13</v>
      </c>
      <c r="G16" s="107">
        <v>14.5</v>
      </c>
      <c r="H16" s="177"/>
      <c r="I16" s="178"/>
      <c r="J16" s="177"/>
      <c r="K16" s="178"/>
      <c r="L16" s="177"/>
      <c r="M16" s="178"/>
      <c r="N16" s="177"/>
      <c r="O16" s="178"/>
      <c r="P16" s="177"/>
      <c r="Q16" s="178"/>
      <c r="R16" s="106">
        <v>10</v>
      </c>
      <c r="S16" s="107">
        <v>13</v>
      </c>
      <c r="T16" s="106">
        <v>10</v>
      </c>
      <c r="U16" s="107">
        <v>13</v>
      </c>
      <c r="V16" s="184"/>
      <c r="W16" s="178"/>
      <c r="X16" s="106">
        <v>10</v>
      </c>
      <c r="Y16" s="107">
        <v>13</v>
      </c>
      <c r="Z16" s="106">
        <v>10</v>
      </c>
      <c r="AA16" s="107">
        <v>13</v>
      </c>
      <c r="AB16" s="166"/>
      <c r="AC16" s="165"/>
      <c r="AD16" s="138">
        <f t="shared" si="29"/>
        <v>10</v>
      </c>
      <c r="AE16" s="127">
        <f t="shared" si="0"/>
        <v>14.5</v>
      </c>
      <c r="AF16" s="139">
        <f t="shared" si="1"/>
        <v>130000</v>
      </c>
      <c r="AG16" s="140">
        <f t="shared" si="2"/>
        <v>5</v>
      </c>
      <c r="AH16" s="139">
        <f t="shared" si="3"/>
        <v>414134.5</v>
      </c>
      <c r="AI16" s="140">
        <f t="shared" si="4"/>
        <v>5</v>
      </c>
      <c r="AJ16" s="141">
        <f t="shared" si="5"/>
        <v>1</v>
      </c>
      <c r="AK16" s="141">
        <f t="shared" si="6"/>
        <v>1</v>
      </c>
      <c r="AL16" s="142">
        <f t="shared" si="7"/>
        <v>0</v>
      </c>
      <c r="AM16" s="142">
        <f t="shared" si="8"/>
        <v>0</v>
      </c>
      <c r="AN16" s="142">
        <f t="shared" si="9"/>
        <v>0</v>
      </c>
      <c r="AO16" s="142">
        <f t="shared" si="10"/>
        <v>0</v>
      </c>
      <c r="AP16" s="142">
        <f t="shared" si="11"/>
        <v>0</v>
      </c>
      <c r="AQ16" s="142">
        <f t="shared" si="12"/>
        <v>0</v>
      </c>
      <c r="AR16" s="142">
        <f t="shared" si="13"/>
        <v>0</v>
      </c>
      <c r="AS16" s="142">
        <f t="shared" si="14"/>
        <v>0</v>
      </c>
      <c r="AT16" s="142">
        <f t="shared" si="15"/>
        <v>0</v>
      </c>
      <c r="AU16" s="142">
        <f t="shared" si="16"/>
        <v>0</v>
      </c>
      <c r="AV16" s="142">
        <f t="shared" si="17"/>
        <v>1</v>
      </c>
      <c r="AW16" s="142">
        <f t="shared" si="18"/>
        <v>1</v>
      </c>
      <c r="AX16" s="142">
        <f t="shared" si="19"/>
        <v>1</v>
      </c>
      <c r="AY16" s="142">
        <f t="shared" si="20"/>
        <v>1</v>
      </c>
      <c r="AZ16" s="142">
        <f t="shared" si="21"/>
        <v>0</v>
      </c>
      <c r="BA16" s="142">
        <f t="shared" si="22"/>
        <v>0</v>
      </c>
      <c r="BB16" s="142">
        <f t="shared" si="23"/>
        <v>1</v>
      </c>
      <c r="BC16" s="142">
        <f t="shared" si="24"/>
        <v>1</v>
      </c>
      <c r="BD16" s="142">
        <f t="shared" si="25"/>
        <v>1</v>
      </c>
      <c r="BE16" s="142">
        <f t="shared" si="26"/>
        <v>1</v>
      </c>
      <c r="BF16" s="142">
        <f t="shared" si="27"/>
        <v>0</v>
      </c>
      <c r="BG16" s="142">
        <f t="shared" si="28"/>
        <v>0</v>
      </c>
      <c r="BH16" s="143"/>
    </row>
    <row r="17" spans="1:60" ht="15" customHeight="1">
      <c r="A17" s="26">
        <v>10</v>
      </c>
      <c r="B17" s="124" t="s">
        <v>7</v>
      </c>
      <c r="C17" s="160">
        <f>'По області середня'!M15</f>
        <v>10.18</v>
      </c>
      <c r="D17" s="127">
        <f>'По області середня'!O15</f>
        <v>11.33</v>
      </c>
      <c r="E17" s="161">
        <f>'По області середня'!Q15</f>
        <v>10.74</v>
      </c>
      <c r="F17" s="106">
        <v>11</v>
      </c>
      <c r="G17" s="107">
        <v>14</v>
      </c>
      <c r="H17" s="177"/>
      <c r="I17" s="178"/>
      <c r="J17" s="177"/>
      <c r="K17" s="178"/>
      <c r="L17" s="177"/>
      <c r="M17" s="178"/>
      <c r="N17" s="177"/>
      <c r="O17" s="178"/>
      <c r="P17" s="177"/>
      <c r="Q17" s="178"/>
      <c r="R17" s="106">
        <v>8</v>
      </c>
      <c r="S17" s="107">
        <v>9</v>
      </c>
      <c r="T17" s="106">
        <v>8</v>
      </c>
      <c r="U17" s="107">
        <v>9</v>
      </c>
      <c r="V17" s="184"/>
      <c r="W17" s="178"/>
      <c r="X17" s="106">
        <v>8</v>
      </c>
      <c r="Y17" s="107">
        <v>9</v>
      </c>
      <c r="Z17" s="106">
        <v>8</v>
      </c>
      <c r="AA17" s="107">
        <v>9</v>
      </c>
      <c r="AB17" s="166"/>
      <c r="AC17" s="165"/>
      <c r="AD17" s="138">
        <f t="shared" si="29"/>
        <v>8</v>
      </c>
      <c r="AE17" s="127">
        <f t="shared" si="0"/>
        <v>14</v>
      </c>
      <c r="AF17" s="139">
        <f t="shared" si="1"/>
        <v>45056</v>
      </c>
      <c r="AG17" s="140">
        <f t="shared" si="2"/>
        <v>5</v>
      </c>
      <c r="AH17" s="139">
        <f t="shared" si="3"/>
        <v>91854</v>
      </c>
      <c r="AI17" s="140">
        <f t="shared" si="4"/>
        <v>5</v>
      </c>
      <c r="AJ17" s="141">
        <f t="shared" si="5"/>
        <v>1</v>
      </c>
      <c r="AK17" s="141">
        <f t="shared" si="6"/>
        <v>1</v>
      </c>
      <c r="AL17" s="142">
        <f t="shared" si="7"/>
        <v>0</v>
      </c>
      <c r="AM17" s="142">
        <f t="shared" si="8"/>
        <v>0</v>
      </c>
      <c r="AN17" s="142">
        <f t="shared" si="9"/>
        <v>0</v>
      </c>
      <c r="AO17" s="142">
        <f t="shared" si="10"/>
        <v>0</v>
      </c>
      <c r="AP17" s="142">
        <f t="shared" si="11"/>
        <v>0</v>
      </c>
      <c r="AQ17" s="142">
        <f t="shared" si="12"/>
        <v>0</v>
      </c>
      <c r="AR17" s="142">
        <f t="shared" si="13"/>
        <v>0</v>
      </c>
      <c r="AS17" s="142">
        <f t="shared" si="14"/>
        <v>0</v>
      </c>
      <c r="AT17" s="142">
        <f t="shared" si="15"/>
        <v>0</v>
      </c>
      <c r="AU17" s="142">
        <f t="shared" si="16"/>
        <v>0</v>
      </c>
      <c r="AV17" s="142">
        <f t="shared" si="17"/>
        <v>1</v>
      </c>
      <c r="AW17" s="142">
        <f t="shared" si="18"/>
        <v>1</v>
      </c>
      <c r="AX17" s="142">
        <f t="shared" si="19"/>
        <v>1</v>
      </c>
      <c r="AY17" s="142">
        <f t="shared" si="20"/>
        <v>1</v>
      </c>
      <c r="AZ17" s="142">
        <f t="shared" si="21"/>
        <v>0</v>
      </c>
      <c r="BA17" s="142">
        <f t="shared" si="22"/>
        <v>0</v>
      </c>
      <c r="BB17" s="142">
        <f t="shared" si="23"/>
        <v>1</v>
      </c>
      <c r="BC17" s="142">
        <f t="shared" si="24"/>
        <v>1</v>
      </c>
      <c r="BD17" s="142">
        <f t="shared" si="25"/>
        <v>1</v>
      </c>
      <c r="BE17" s="142">
        <f t="shared" si="26"/>
        <v>1</v>
      </c>
      <c r="BF17" s="142">
        <f t="shared" si="27"/>
        <v>0</v>
      </c>
      <c r="BG17" s="142">
        <f t="shared" si="28"/>
        <v>0</v>
      </c>
      <c r="BH17" s="143"/>
    </row>
    <row r="18" spans="1:60" ht="15" customHeight="1">
      <c r="A18" s="26">
        <v>11</v>
      </c>
      <c r="B18" s="124" t="s">
        <v>2</v>
      </c>
      <c r="C18" s="160">
        <f>'По області середня'!M16</f>
        <v>11.62</v>
      </c>
      <c r="D18" s="127">
        <f>'По області середня'!O16</f>
        <v>12.55</v>
      </c>
      <c r="E18" s="161">
        <f>'По області середня'!Q16</f>
        <v>12.08</v>
      </c>
      <c r="F18" s="106"/>
      <c r="G18" s="107"/>
      <c r="H18" s="177"/>
      <c r="I18" s="178"/>
      <c r="J18" s="177"/>
      <c r="K18" s="178"/>
      <c r="L18" s="177"/>
      <c r="M18" s="178"/>
      <c r="N18" s="177"/>
      <c r="O18" s="178"/>
      <c r="P18" s="177"/>
      <c r="Q18" s="178"/>
      <c r="R18" s="106"/>
      <c r="S18" s="107"/>
      <c r="T18" s="106"/>
      <c r="U18" s="107"/>
      <c r="V18" s="184"/>
      <c r="W18" s="178"/>
      <c r="X18" s="106"/>
      <c r="Y18" s="107"/>
      <c r="Z18" s="106"/>
      <c r="AA18" s="107"/>
      <c r="AB18" s="166"/>
      <c r="AC18" s="165"/>
      <c r="AD18" s="138" t="e">
        <f t="shared" si="29"/>
        <v>#NUM!</v>
      </c>
      <c r="AE18" s="127">
        <f t="shared" si="0"/>
        <v>0</v>
      </c>
      <c r="AF18" s="139">
        <f t="shared" si="1"/>
        <v>1</v>
      </c>
      <c r="AG18" s="140">
        <f t="shared" si="2"/>
        <v>0</v>
      </c>
      <c r="AH18" s="139">
        <f t="shared" si="3"/>
        <v>1</v>
      </c>
      <c r="AI18" s="140">
        <f t="shared" si="4"/>
        <v>0</v>
      </c>
      <c r="AJ18" s="141">
        <f t="shared" si="5"/>
        <v>0</v>
      </c>
      <c r="AK18" s="141">
        <f t="shared" si="6"/>
        <v>0</v>
      </c>
      <c r="AL18" s="142">
        <f t="shared" si="7"/>
        <v>0</v>
      </c>
      <c r="AM18" s="142">
        <f t="shared" si="8"/>
        <v>0</v>
      </c>
      <c r="AN18" s="142">
        <f t="shared" si="9"/>
        <v>0</v>
      </c>
      <c r="AO18" s="142">
        <f t="shared" si="10"/>
        <v>0</v>
      </c>
      <c r="AP18" s="142">
        <f t="shared" si="11"/>
        <v>0</v>
      </c>
      <c r="AQ18" s="142">
        <f t="shared" si="12"/>
        <v>0</v>
      </c>
      <c r="AR18" s="142">
        <f t="shared" si="13"/>
        <v>0</v>
      </c>
      <c r="AS18" s="142">
        <f t="shared" si="14"/>
        <v>0</v>
      </c>
      <c r="AT18" s="142">
        <f t="shared" si="15"/>
        <v>0</v>
      </c>
      <c r="AU18" s="142">
        <f t="shared" si="16"/>
        <v>0</v>
      </c>
      <c r="AV18" s="142">
        <f t="shared" si="17"/>
        <v>0</v>
      </c>
      <c r="AW18" s="142">
        <f t="shared" si="18"/>
        <v>0</v>
      </c>
      <c r="AX18" s="142">
        <f t="shared" si="19"/>
        <v>0</v>
      </c>
      <c r="AY18" s="142">
        <f t="shared" si="20"/>
        <v>0</v>
      </c>
      <c r="AZ18" s="142">
        <f t="shared" si="21"/>
        <v>0</v>
      </c>
      <c r="BA18" s="142">
        <f t="shared" si="22"/>
        <v>0</v>
      </c>
      <c r="BB18" s="142">
        <f t="shared" si="23"/>
        <v>0</v>
      </c>
      <c r="BC18" s="142">
        <f t="shared" si="24"/>
        <v>0</v>
      </c>
      <c r="BD18" s="142">
        <f t="shared" si="25"/>
        <v>0</v>
      </c>
      <c r="BE18" s="142">
        <f t="shared" si="26"/>
        <v>0</v>
      </c>
      <c r="BF18" s="142">
        <f t="shared" si="27"/>
        <v>0</v>
      </c>
      <c r="BG18" s="142">
        <f t="shared" si="28"/>
        <v>0</v>
      </c>
      <c r="BH18" s="143"/>
    </row>
    <row r="19" spans="1:60" ht="15" customHeight="1">
      <c r="A19" s="26">
        <v>12</v>
      </c>
      <c r="B19" s="124" t="s">
        <v>21</v>
      </c>
      <c r="C19" s="160">
        <f>'По області середня'!M17</f>
        <v>24.92</v>
      </c>
      <c r="D19" s="127">
        <f>'По області середня'!O17</f>
        <v>27.08</v>
      </c>
      <c r="E19" s="161">
        <f>'По області середня'!Q17</f>
        <v>25.98</v>
      </c>
      <c r="F19" s="106">
        <v>26</v>
      </c>
      <c r="G19" s="107">
        <v>26</v>
      </c>
      <c r="H19" s="177"/>
      <c r="I19" s="178"/>
      <c r="J19" s="177"/>
      <c r="K19" s="178"/>
      <c r="L19" s="177"/>
      <c r="M19" s="178"/>
      <c r="N19" s="177"/>
      <c r="O19" s="178"/>
      <c r="P19" s="177"/>
      <c r="Q19" s="178"/>
      <c r="R19" s="106">
        <v>25</v>
      </c>
      <c r="S19" s="107">
        <v>27</v>
      </c>
      <c r="T19" s="106">
        <v>23</v>
      </c>
      <c r="U19" s="107">
        <v>27</v>
      </c>
      <c r="V19" s="184"/>
      <c r="W19" s="178"/>
      <c r="X19" s="106">
        <v>23</v>
      </c>
      <c r="Y19" s="107">
        <v>27</v>
      </c>
      <c r="Z19" s="106">
        <v>23</v>
      </c>
      <c r="AA19" s="107">
        <v>27</v>
      </c>
      <c r="AB19" s="166"/>
      <c r="AC19" s="165"/>
      <c r="AD19" s="138">
        <f t="shared" si="29"/>
        <v>23</v>
      </c>
      <c r="AE19" s="127">
        <f t="shared" si="0"/>
        <v>27</v>
      </c>
      <c r="AF19" s="139">
        <f t="shared" si="1"/>
        <v>7908550</v>
      </c>
      <c r="AG19" s="140">
        <f t="shared" si="2"/>
        <v>5</v>
      </c>
      <c r="AH19" s="139">
        <f t="shared" si="3"/>
        <v>13817466</v>
      </c>
      <c r="AI19" s="140">
        <f t="shared" si="4"/>
        <v>5</v>
      </c>
      <c r="AJ19" s="141">
        <f t="shared" si="5"/>
        <v>1</v>
      </c>
      <c r="AK19" s="141">
        <f t="shared" si="6"/>
        <v>1</v>
      </c>
      <c r="AL19" s="142">
        <f t="shared" si="7"/>
        <v>0</v>
      </c>
      <c r="AM19" s="142">
        <f t="shared" si="8"/>
        <v>0</v>
      </c>
      <c r="AN19" s="142">
        <f t="shared" si="9"/>
        <v>0</v>
      </c>
      <c r="AO19" s="142">
        <f t="shared" si="10"/>
        <v>0</v>
      </c>
      <c r="AP19" s="142">
        <f t="shared" si="11"/>
        <v>0</v>
      </c>
      <c r="AQ19" s="142">
        <f t="shared" si="12"/>
        <v>0</v>
      </c>
      <c r="AR19" s="142">
        <f t="shared" si="13"/>
        <v>0</v>
      </c>
      <c r="AS19" s="142">
        <f t="shared" si="14"/>
        <v>0</v>
      </c>
      <c r="AT19" s="142">
        <f t="shared" si="15"/>
        <v>0</v>
      </c>
      <c r="AU19" s="142">
        <f t="shared" si="16"/>
        <v>0</v>
      </c>
      <c r="AV19" s="142">
        <f t="shared" si="17"/>
        <v>1</v>
      </c>
      <c r="AW19" s="142">
        <f t="shared" si="18"/>
        <v>1</v>
      </c>
      <c r="AX19" s="142">
        <f t="shared" si="19"/>
        <v>1</v>
      </c>
      <c r="AY19" s="142">
        <f t="shared" si="20"/>
        <v>1</v>
      </c>
      <c r="AZ19" s="142">
        <f t="shared" si="21"/>
        <v>0</v>
      </c>
      <c r="BA19" s="142">
        <f t="shared" si="22"/>
        <v>0</v>
      </c>
      <c r="BB19" s="142">
        <f t="shared" si="23"/>
        <v>1</v>
      </c>
      <c r="BC19" s="142">
        <f t="shared" si="24"/>
        <v>1</v>
      </c>
      <c r="BD19" s="142">
        <f t="shared" si="25"/>
        <v>1</v>
      </c>
      <c r="BE19" s="142">
        <f t="shared" si="26"/>
        <v>1</v>
      </c>
      <c r="BF19" s="142">
        <f t="shared" si="27"/>
        <v>0</v>
      </c>
      <c r="BG19" s="142">
        <f t="shared" si="28"/>
        <v>0</v>
      </c>
      <c r="BH19" s="143"/>
    </row>
    <row r="20" spans="1:60" ht="15" customHeight="1">
      <c r="A20" s="26">
        <v>13</v>
      </c>
      <c r="B20" s="124" t="s">
        <v>22</v>
      </c>
      <c r="C20" s="160">
        <f>'По області середня'!M18</f>
        <v>11.09</v>
      </c>
      <c r="D20" s="127">
        <f>'По області середня'!O18</f>
        <v>12.09</v>
      </c>
      <c r="E20" s="161">
        <f>'По області середня'!Q18</f>
        <v>11.58</v>
      </c>
      <c r="F20" s="106">
        <v>12</v>
      </c>
      <c r="G20" s="107">
        <v>12</v>
      </c>
      <c r="H20" s="177"/>
      <c r="I20" s="178"/>
      <c r="J20" s="177"/>
      <c r="K20" s="178"/>
      <c r="L20" s="177"/>
      <c r="M20" s="178"/>
      <c r="N20" s="177"/>
      <c r="O20" s="178"/>
      <c r="P20" s="177"/>
      <c r="Q20" s="178"/>
      <c r="R20" s="185">
        <v>10</v>
      </c>
      <c r="S20" s="107">
        <v>12</v>
      </c>
      <c r="T20" s="106">
        <v>10</v>
      </c>
      <c r="U20" s="107">
        <v>12</v>
      </c>
      <c r="V20" s="184"/>
      <c r="W20" s="178"/>
      <c r="X20" s="106">
        <v>10</v>
      </c>
      <c r="Y20" s="107">
        <v>12</v>
      </c>
      <c r="Z20" s="106">
        <v>10</v>
      </c>
      <c r="AA20" s="107">
        <v>12</v>
      </c>
      <c r="AB20" s="166"/>
      <c r="AC20" s="165"/>
      <c r="AD20" s="138">
        <f t="shared" si="29"/>
        <v>10</v>
      </c>
      <c r="AE20" s="127">
        <f t="shared" si="0"/>
        <v>12</v>
      </c>
      <c r="AF20" s="139">
        <f t="shared" si="1"/>
        <v>120000</v>
      </c>
      <c r="AG20" s="140">
        <f t="shared" si="2"/>
        <v>5</v>
      </c>
      <c r="AH20" s="139">
        <f t="shared" si="3"/>
        <v>248832</v>
      </c>
      <c r="AI20" s="140">
        <f t="shared" si="4"/>
        <v>5</v>
      </c>
      <c r="AJ20" s="141">
        <f t="shared" si="5"/>
        <v>1</v>
      </c>
      <c r="AK20" s="141">
        <f t="shared" si="6"/>
        <v>1</v>
      </c>
      <c r="AL20" s="142">
        <f t="shared" si="7"/>
        <v>0</v>
      </c>
      <c r="AM20" s="142">
        <f t="shared" si="8"/>
        <v>0</v>
      </c>
      <c r="AN20" s="142">
        <f t="shared" si="9"/>
        <v>0</v>
      </c>
      <c r="AO20" s="142">
        <f t="shared" si="10"/>
        <v>0</v>
      </c>
      <c r="AP20" s="142">
        <f t="shared" si="11"/>
        <v>0</v>
      </c>
      <c r="AQ20" s="142">
        <f t="shared" si="12"/>
        <v>0</v>
      </c>
      <c r="AR20" s="142">
        <f t="shared" si="13"/>
        <v>0</v>
      </c>
      <c r="AS20" s="142">
        <f t="shared" si="14"/>
        <v>0</v>
      </c>
      <c r="AT20" s="142">
        <f t="shared" si="15"/>
        <v>0</v>
      </c>
      <c r="AU20" s="142">
        <f t="shared" si="16"/>
        <v>0</v>
      </c>
      <c r="AV20" s="142">
        <f t="shared" si="17"/>
        <v>1</v>
      </c>
      <c r="AW20" s="142">
        <f t="shared" si="18"/>
        <v>1</v>
      </c>
      <c r="AX20" s="142">
        <f t="shared" si="19"/>
        <v>1</v>
      </c>
      <c r="AY20" s="142">
        <f t="shared" si="20"/>
        <v>1</v>
      </c>
      <c r="AZ20" s="142">
        <f t="shared" si="21"/>
        <v>0</v>
      </c>
      <c r="BA20" s="142">
        <f t="shared" si="22"/>
        <v>0</v>
      </c>
      <c r="BB20" s="142">
        <f t="shared" si="23"/>
        <v>1</v>
      </c>
      <c r="BC20" s="142">
        <f t="shared" si="24"/>
        <v>1</v>
      </c>
      <c r="BD20" s="142">
        <f t="shared" si="25"/>
        <v>1</v>
      </c>
      <c r="BE20" s="142">
        <f t="shared" si="26"/>
        <v>1</v>
      </c>
      <c r="BF20" s="142">
        <f t="shared" si="27"/>
        <v>0</v>
      </c>
      <c r="BG20" s="142">
        <f t="shared" si="28"/>
        <v>0</v>
      </c>
      <c r="BH20" s="143"/>
    </row>
    <row r="21" spans="1:60" ht="15" customHeight="1">
      <c r="A21" s="26">
        <v>14</v>
      </c>
      <c r="B21" s="124" t="s">
        <v>220</v>
      </c>
      <c r="C21" s="160">
        <f>'По області середня'!M19</f>
        <v>8.39</v>
      </c>
      <c r="D21" s="127">
        <f>'По області середня'!O19</f>
        <v>10.6</v>
      </c>
      <c r="E21" s="161">
        <f>'По області середня'!Q19</f>
        <v>9.43</v>
      </c>
      <c r="F21" s="106">
        <v>3</v>
      </c>
      <c r="G21" s="107">
        <v>10</v>
      </c>
      <c r="H21" s="177"/>
      <c r="I21" s="178"/>
      <c r="J21" s="177"/>
      <c r="K21" s="178"/>
      <c r="L21" s="177"/>
      <c r="M21" s="178"/>
      <c r="N21" s="177"/>
      <c r="O21" s="178"/>
      <c r="P21" s="177"/>
      <c r="Q21" s="178"/>
      <c r="R21" s="106">
        <v>9</v>
      </c>
      <c r="S21" s="107">
        <v>12</v>
      </c>
      <c r="T21" s="106">
        <v>9</v>
      </c>
      <c r="U21" s="107">
        <v>12</v>
      </c>
      <c r="V21" s="184"/>
      <c r="W21" s="178"/>
      <c r="X21" s="106">
        <v>9</v>
      </c>
      <c r="Y21" s="107">
        <v>12</v>
      </c>
      <c r="Z21" s="106">
        <v>9</v>
      </c>
      <c r="AA21" s="107">
        <v>12</v>
      </c>
      <c r="AB21" s="166">
        <v>7</v>
      </c>
      <c r="AC21" s="165">
        <v>10</v>
      </c>
      <c r="AD21" s="138">
        <f t="shared" si="29"/>
        <v>3</v>
      </c>
      <c r="AE21" s="127">
        <f t="shared" si="0"/>
        <v>12</v>
      </c>
      <c r="AF21" s="139">
        <f t="shared" si="1"/>
        <v>137781</v>
      </c>
      <c r="AG21" s="140">
        <f t="shared" si="2"/>
        <v>6</v>
      </c>
      <c r="AH21" s="139">
        <f t="shared" si="3"/>
        <v>2073600</v>
      </c>
      <c r="AI21" s="140">
        <f t="shared" si="4"/>
        <v>6</v>
      </c>
      <c r="AJ21" s="141">
        <f t="shared" si="5"/>
        <v>1</v>
      </c>
      <c r="AK21" s="141">
        <f t="shared" si="6"/>
        <v>1</v>
      </c>
      <c r="AL21" s="142">
        <f t="shared" si="7"/>
        <v>0</v>
      </c>
      <c r="AM21" s="142">
        <f t="shared" si="8"/>
        <v>0</v>
      </c>
      <c r="AN21" s="142">
        <f t="shared" si="9"/>
        <v>0</v>
      </c>
      <c r="AO21" s="142">
        <f t="shared" si="10"/>
        <v>0</v>
      </c>
      <c r="AP21" s="142">
        <f t="shared" si="11"/>
        <v>0</v>
      </c>
      <c r="AQ21" s="142">
        <f t="shared" si="12"/>
        <v>0</v>
      </c>
      <c r="AR21" s="142">
        <f t="shared" si="13"/>
        <v>0</v>
      </c>
      <c r="AS21" s="142">
        <f t="shared" si="14"/>
        <v>0</v>
      </c>
      <c r="AT21" s="142">
        <f t="shared" si="15"/>
        <v>0</v>
      </c>
      <c r="AU21" s="142">
        <f t="shared" si="16"/>
        <v>0</v>
      </c>
      <c r="AV21" s="142">
        <f t="shared" si="17"/>
        <v>1</v>
      </c>
      <c r="AW21" s="142">
        <f t="shared" si="18"/>
        <v>1</v>
      </c>
      <c r="AX21" s="142">
        <f t="shared" si="19"/>
        <v>1</v>
      </c>
      <c r="AY21" s="142">
        <f t="shared" si="20"/>
        <v>1</v>
      </c>
      <c r="AZ21" s="142">
        <f t="shared" si="21"/>
        <v>0</v>
      </c>
      <c r="BA21" s="142">
        <f t="shared" si="22"/>
        <v>0</v>
      </c>
      <c r="BB21" s="142">
        <f t="shared" si="23"/>
        <v>1</v>
      </c>
      <c r="BC21" s="142">
        <f t="shared" si="24"/>
        <v>1</v>
      </c>
      <c r="BD21" s="142">
        <f t="shared" si="25"/>
        <v>1</v>
      </c>
      <c r="BE21" s="142">
        <f t="shared" si="26"/>
        <v>1</v>
      </c>
      <c r="BF21" s="142">
        <f t="shared" si="27"/>
        <v>1</v>
      </c>
      <c r="BG21" s="142">
        <f t="shared" si="28"/>
        <v>1</v>
      </c>
      <c r="BH21" s="143"/>
    </row>
    <row r="22" spans="1:60" ht="15" customHeight="1">
      <c r="A22" s="26">
        <v>15</v>
      </c>
      <c r="B22" s="124" t="s">
        <v>213</v>
      </c>
      <c r="C22" s="160">
        <f>'По області середня'!M20</f>
        <v>3.92</v>
      </c>
      <c r="D22" s="127">
        <f>'По області середня'!O20</f>
        <v>4.36</v>
      </c>
      <c r="E22" s="161">
        <f>'По області середня'!Q20</f>
        <v>4.13</v>
      </c>
      <c r="F22" s="106">
        <v>4</v>
      </c>
      <c r="G22" s="107">
        <v>4</v>
      </c>
      <c r="H22" s="177"/>
      <c r="I22" s="178"/>
      <c r="J22" s="177"/>
      <c r="K22" s="178"/>
      <c r="L22" s="177"/>
      <c r="M22" s="178"/>
      <c r="N22" s="177"/>
      <c r="O22" s="178"/>
      <c r="P22" s="177"/>
      <c r="Q22" s="178"/>
      <c r="R22" s="106"/>
      <c r="S22" s="107"/>
      <c r="T22" s="106"/>
      <c r="U22" s="107"/>
      <c r="V22" s="184"/>
      <c r="W22" s="178"/>
      <c r="X22" s="106">
        <v>4</v>
      </c>
      <c r="Y22" s="107">
        <v>6</v>
      </c>
      <c r="Z22" s="106"/>
      <c r="AA22" s="107"/>
      <c r="AB22" s="166">
        <v>4.5</v>
      </c>
      <c r="AC22" s="165">
        <v>4.5</v>
      </c>
      <c r="AD22" s="138">
        <f t="shared" si="29"/>
        <v>4</v>
      </c>
      <c r="AE22" s="127">
        <f t="shared" si="0"/>
        <v>6</v>
      </c>
      <c r="AF22" s="139">
        <f t="shared" si="1"/>
        <v>72</v>
      </c>
      <c r="AG22" s="140">
        <f t="shared" si="2"/>
        <v>3</v>
      </c>
      <c r="AH22" s="139">
        <f t="shared" si="3"/>
        <v>108</v>
      </c>
      <c r="AI22" s="140">
        <f t="shared" si="4"/>
        <v>3</v>
      </c>
      <c r="AJ22" s="141">
        <f t="shared" si="5"/>
        <v>1</v>
      </c>
      <c r="AK22" s="141">
        <f t="shared" si="6"/>
        <v>1</v>
      </c>
      <c r="AL22" s="142">
        <f t="shared" si="7"/>
        <v>0</v>
      </c>
      <c r="AM22" s="142">
        <f t="shared" si="8"/>
        <v>0</v>
      </c>
      <c r="AN22" s="142">
        <f t="shared" si="9"/>
        <v>0</v>
      </c>
      <c r="AO22" s="142">
        <f t="shared" si="10"/>
        <v>0</v>
      </c>
      <c r="AP22" s="142">
        <f t="shared" si="11"/>
        <v>0</v>
      </c>
      <c r="AQ22" s="142">
        <f t="shared" si="12"/>
        <v>0</v>
      </c>
      <c r="AR22" s="142">
        <f t="shared" si="13"/>
        <v>0</v>
      </c>
      <c r="AS22" s="142">
        <f t="shared" si="14"/>
        <v>0</v>
      </c>
      <c r="AT22" s="142">
        <f t="shared" si="15"/>
        <v>0</v>
      </c>
      <c r="AU22" s="142">
        <f t="shared" si="16"/>
        <v>0</v>
      </c>
      <c r="AV22" s="142">
        <f t="shared" si="17"/>
        <v>0</v>
      </c>
      <c r="AW22" s="142">
        <f t="shared" si="18"/>
        <v>0</v>
      </c>
      <c r="AX22" s="142">
        <f t="shared" si="19"/>
        <v>0</v>
      </c>
      <c r="AY22" s="142">
        <f t="shared" si="20"/>
        <v>0</v>
      </c>
      <c r="AZ22" s="142">
        <f t="shared" si="21"/>
        <v>0</v>
      </c>
      <c r="BA22" s="142">
        <f t="shared" si="22"/>
        <v>0</v>
      </c>
      <c r="BB22" s="142">
        <f t="shared" si="23"/>
        <v>1</v>
      </c>
      <c r="BC22" s="142">
        <f t="shared" si="24"/>
        <v>1</v>
      </c>
      <c r="BD22" s="142">
        <f t="shared" si="25"/>
        <v>0</v>
      </c>
      <c r="BE22" s="142">
        <f t="shared" si="26"/>
        <v>0</v>
      </c>
      <c r="BF22" s="142">
        <f t="shared" si="27"/>
        <v>1</v>
      </c>
      <c r="BG22" s="142">
        <f t="shared" si="28"/>
        <v>1</v>
      </c>
      <c r="BH22" s="143"/>
    </row>
    <row r="23" spans="1:60" ht="15" customHeight="1">
      <c r="A23" s="26">
        <v>16</v>
      </c>
      <c r="B23" s="124" t="s">
        <v>221</v>
      </c>
      <c r="C23" s="160">
        <f>'По області середня'!M21</f>
        <v>7.53</v>
      </c>
      <c r="D23" s="127">
        <f>'По області середня'!O21</f>
        <v>8.81</v>
      </c>
      <c r="E23" s="161">
        <f>'По області середня'!Q21</f>
        <v>8.15</v>
      </c>
      <c r="F23" s="106">
        <v>3</v>
      </c>
      <c r="G23" s="107">
        <v>4</v>
      </c>
      <c r="H23" s="177"/>
      <c r="I23" s="178"/>
      <c r="J23" s="177"/>
      <c r="K23" s="178"/>
      <c r="L23" s="177"/>
      <c r="M23" s="178"/>
      <c r="N23" s="177"/>
      <c r="O23" s="178"/>
      <c r="P23" s="177"/>
      <c r="Q23" s="178"/>
      <c r="R23" s="106">
        <v>9</v>
      </c>
      <c r="S23" s="107">
        <v>11</v>
      </c>
      <c r="T23" s="106">
        <v>9</v>
      </c>
      <c r="U23" s="107">
        <v>11</v>
      </c>
      <c r="V23" s="184"/>
      <c r="W23" s="178"/>
      <c r="X23" s="106">
        <v>9</v>
      </c>
      <c r="Y23" s="107">
        <v>11</v>
      </c>
      <c r="Z23" s="106">
        <v>9</v>
      </c>
      <c r="AA23" s="107">
        <v>11</v>
      </c>
      <c r="AB23" s="166">
        <v>6</v>
      </c>
      <c r="AC23" s="165">
        <v>7</v>
      </c>
      <c r="AD23" s="138">
        <f t="shared" si="29"/>
        <v>3</v>
      </c>
      <c r="AE23" s="127">
        <f t="shared" si="0"/>
        <v>11</v>
      </c>
      <c r="AF23" s="139">
        <f t="shared" si="1"/>
        <v>118098</v>
      </c>
      <c r="AG23" s="140">
        <f t="shared" si="2"/>
        <v>6</v>
      </c>
      <c r="AH23" s="139">
        <f t="shared" si="3"/>
        <v>409948</v>
      </c>
      <c r="AI23" s="140">
        <f t="shared" si="4"/>
        <v>6</v>
      </c>
      <c r="AJ23" s="141">
        <f t="shared" si="5"/>
        <v>1</v>
      </c>
      <c r="AK23" s="141">
        <f t="shared" si="6"/>
        <v>1</v>
      </c>
      <c r="AL23" s="142">
        <f t="shared" si="7"/>
        <v>0</v>
      </c>
      <c r="AM23" s="142">
        <f t="shared" si="8"/>
        <v>0</v>
      </c>
      <c r="AN23" s="142">
        <f t="shared" si="9"/>
        <v>0</v>
      </c>
      <c r="AO23" s="142">
        <f t="shared" si="10"/>
        <v>0</v>
      </c>
      <c r="AP23" s="142">
        <f t="shared" si="11"/>
        <v>0</v>
      </c>
      <c r="AQ23" s="142">
        <f t="shared" si="12"/>
        <v>0</v>
      </c>
      <c r="AR23" s="142">
        <f t="shared" si="13"/>
        <v>0</v>
      </c>
      <c r="AS23" s="142">
        <f t="shared" si="14"/>
        <v>0</v>
      </c>
      <c r="AT23" s="142">
        <f t="shared" si="15"/>
        <v>0</v>
      </c>
      <c r="AU23" s="142">
        <f t="shared" si="16"/>
        <v>0</v>
      </c>
      <c r="AV23" s="142">
        <f t="shared" si="17"/>
        <v>1</v>
      </c>
      <c r="AW23" s="142">
        <f t="shared" si="18"/>
        <v>1</v>
      </c>
      <c r="AX23" s="142">
        <f t="shared" si="19"/>
        <v>1</v>
      </c>
      <c r="AY23" s="142">
        <f t="shared" si="20"/>
        <v>1</v>
      </c>
      <c r="AZ23" s="142">
        <f t="shared" si="21"/>
        <v>0</v>
      </c>
      <c r="BA23" s="142">
        <f t="shared" si="22"/>
        <v>0</v>
      </c>
      <c r="BB23" s="142">
        <f t="shared" si="23"/>
        <v>1</v>
      </c>
      <c r="BC23" s="142">
        <f t="shared" si="24"/>
        <v>1</v>
      </c>
      <c r="BD23" s="142">
        <f t="shared" si="25"/>
        <v>1</v>
      </c>
      <c r="BE23" s="142">
        <f t="shared" si="26"/>
        <v>1</v>
      </c>
      <c r="BF23" s="142">
        <f t="shared" si="27"/>
        <v>1</v>
      </c>
      <c r="BG23" s="142">
        <f t="shared" si="28"/>
        <v>1</v>
      </c>
      <c r="BH23" s="143"/>
    </row>
    <row r="24" spans="1:60" ht="15" customHeight="1">
      <c r="A24" s="26">
        <v>17</v>
      </c>
      <c r="B24" s="124" t="s">
        <v>212</v>
      </c>
      <c r="C24" s="160">
        <f>'По області середня'!M22</f>
        <v>8</v>
      </c>
      <c r="D24" s="127">
        <f>'По області середня'!O22</f>
        <v>8</v>
      </c>
      <c r="E24" s="161">
        <f>'По області середня'!Q22</f>
        <v>8</v>
      </c>
      <c r="F24" s="106"/>
      <c r="G24" s="107"/>
      <c r="H24" s="177"/>
      <c r="I24" s="178"/>
      <c r="J24" s="177"/>
      <c r="K24" s="178"/>
      <c r="L24" s="177"/>
      <c r="M24" s="178"/>
      <c r="N24" s="177"/>
      <c r="O24" s="178"/>
      <c r="P24" s="177"/>
      <c r="Q24" s="178"/>
      <c r="R24" s="106"/>
      <c r="S24" s="107"/>
      <c r="T24" s="106"/>
      <c r="U24" s="107"/>
      <c r="V24" s="184"/>
      <c r="W24" s="178"/>
      <c r="X24" s="106"/>
      <c r="Y24" s="107"/>
      <c r="Z24" s="106"/>
      <c r="AA24" s="107"/>
      <c r="AB24" s="166"/>
      <c r="AC24" s="165"/>
      <c r="AD24" s="138" t="e">
        <f t="shared" si="29"/>
        <v>#NUM!</v>
      </c>
      <c r="AE24" s="127">
        <f t="shared" si="0"/>
        <v>0</v>
      </c>
      <c r="AF24" s="139">
        <f t="shared" si="1"/>
        <v>1</v>
      </c>
      <c r="AG24" s="140">
        <f t="shared" si="2"/>
        <v>0</v>
      </c>
      <c r="AH24" s="139">
        <f t="shared" si="3"/>
        <v>1</v>
      </c>
      <c r="AI24" s="140">
        <f t="shared" si="4"/>
        <v>0</v>
      </c>
      <c r="AJ24" s="141">
        <f t="shared" si="5"/>
        <v>0</v>
      </c>
      <c r="AK24" s="141">
        <f t="shared" si="6"/>
        <v>0</v>
      </c>
      <c r="AL24" s="142">
        <f t="shared" si="7"/>
        <v>0</v>
      </c>
      <c r="AM24" s="142">
        <f t="shared" si="8"/>
        <v>0</v>
      </c>
      <c r="AN24" s="142">
        <f t="shared" si="9"/>
        <v>0</v>
      </c>
      <c r="AO24" s="142">
        <f t="shared" si="10"/>
        <v>0</v>
      </c>
      <c r="AP24" s="142">
        <f t="shared" si="11"/>
        <v>0</v>
      </c>
      <c r="AQ24" s="142">
        <f t="shared" si="12"/>
        <v>0</v>
      </c>
      <c r="AR24" s="142">
        <f t="shared" si="13"/>
        <v>0</v>
      </c>
      <c r="AS24" s="142">
        <f t="shared" si="14"/>
        <v>0</v>
      </c>
      <c r="AT24" s="142">
        <f t="shared" si="15"/>
        <v>0</v>
      </c>
      <c r="AU24" s="142">
        <f t="shared" si="16"/>
        <v>0</v>
      </c>
      <c r="AV24" s="142">
        <f t="shared" si="17"/>
        <v>0</v>
      </c>
      <c r="AW24" s="142">
        <f t="shared" si="18"/>
        <v>0</v>
      </c>
      <c r="AX24" s="142">
        <f t="shared" si="19"/>
        <v>0</v>
      </c>
      <c r="AY24" s="142">
        <f t="shared" si="20"/>
        <v>0</v>
      </c>
      <c r="AZ24" s="142">
        <f t="shared" si="21"/>
        <v>0</v>
      </c>
      <c r="BA24" s="142">
        <f t="shared" si="22"/>
        <v>0</v>
      </c>
      <c r="BB24" s="142">
        <f t="shared" si="23"/>
        <v>0</v>
      </c>
      <c r="BC24" s="142">
        <f t="shared" si="24"/>
        <v>0</v>
      </c>
      <c r="BD24" s="142">
        <f t="shared" si="25"/>
        <v>0</v>
      </c>
      <c r="BE24" s="142">
        <f t="shared" si="26"/>
        <v>0</v>
      </c>
      <c r="BF24" s="142">
        <f t="shared" si="27"/>
        <v>0</v>
      </c>
      <c r="BG24" s="142">
        <f t="shared" si="28"/>
        <v>0</v>
      </c>
      <c r="BH24" s="143"/>
    </row>
    <row r="25" spans="1:60" ht="15" customHeight="1">
      <c r="A25" s="26">
        <v>18</v>
      </c>
      <c r="B25" s="124" t="s">
        <v>222</v>
      </c>
      <c r="C25" s="160">
        <f>'По області середня'!M23</f>
        <v>24.91</v>
      </c>
      <c r="D25" s="127">
        <f>'По області середня'!O23</f>
        <v>26.05</v>
      </c>
      <c r="E25" s="161">
        <f>'По області середня'!Q23</f>
        <v>25.48</v>
      </c>
      <c r="F25" s="106">
        <v>25</v>
      </c>
      <c r="G25" s="107">
        <v>25</v>
      </c>
      <c r="H25" s="177"/>
      <c r="I25" s="178"/>
      <c r="J25" s="177"/>
      <c r="K25" s="178"/>
      <c r="L25" s="177"/>
      <c r="M25" s="178"/>
      <c r="N25" s="177"/>
      <c r="O25" s="178"/>
      <c r="P25" s="177"/>
      <c r="Q25" s="178"/>
      <c r="R25" s="106">
        <v>25</v>
      </c>
      <c r="S25" s="107">
        <v>27</v>
      </c>
      <c r="T25" s="106">
        <v>25</v>
      </c>
      <c r="U25" s="107">
        <v>26</v>
      </c>
      <c r="V25" s="184"/>
      <c r="W25" s="178"/>
      <c r="X25" s="106">
        <v>25</v>
      </c>
      <c r="Y25" s="107">
        <v>27</v>
      </c>
      <c r="Z25" s="106">
        <v>25</v>
      </c>
      <c r="AA25" s="107">
        <v>27</v>
      </c>
      <c r="AB25" s="166">
        <v>30</v>
      </c>
      <c r="AC25" s="165">
        <v>30</v>
      </c>
      <c r="AD25" s="138">
        <f t="shared" si="29"/>
        <v>25</v>
      </c>
      <c r="AE25" s="127">
        <f t="shared" si="0"/>
        <v>30</v>
      </c>
      <c r="AF25" s="139">
        <f t="shared" si="1"/>
        <v>292968750</v>
      </c>
      <c r="AG25" s="140">
        <f t="shared" si="2"/>
        <v>6</v>
      </c>
      <c r="AH25" s="139">
        <f t="shared" si="3"/>
        <v>383818500</v>
      </c>
      <c r="AI25" s="140">
        <f t="shared" si="4"/>
        <v>6</v>
      </c>
      <c r="AJ25" s="141">
        <f t="shared" si="5"/>
        <v>1</v>
      </c>
      <c r="AK25" s="141">
        <f t="shared" si="6"/>
        <v>1</v>
      </c>
      <c r="AL25" s="142">
        <f t="shared" si="7"/>
        <v>0</v>
      </c>
      <c r="AM25" s="142">
        <f t="shared" si="8"/>
        <v>0</v>
      </c>
      <c r="AN25" s="142">
        <f t="shared" si="9"/>
        <v>0</v>
      </c>
      <c r="AO25" s="142">
        <f t="shared" si="10"/>
        <v>0</v>
      </c>
      <c r="AP25" s="142">
        <f t="shared" si="11"/>
        <v>0</v>
      </c>
      <c r="AQ25" s="142">
        <f t="shared" si="12"/>
        <v>0</v>
      </c>
      <c r="AR25" s="142">
        <f t="shared" si="13"/>
        <v>0</v>
      </c>
      <c r="AS25" s="142">
        <f t="shared" si="14"/>
        <v>0</v>
      </c>
      <c r="AT25" s="142">
        <f t="shared" si="15"/>
        <v>0</v>
      </c>
      <c r="AU25" s="142">
        <f t="shared" si="16"/>
        <v>0</v>
      </c>
      <c r="AV25" s="142">
        <f t="shared" si="17"/>
        <v>1</v>
      </c>
      <c r="AW25" s="142">
        <f t="shared" si="18"/>
        <v>1</v>
      </c>
      <c r="AX25" s="142">
        <f t="shared" si="19"/>
        <v>1</v>
      </c>
      <c r="AY25" s="142">
        <f t="shared" si="20"/>
        <v>1</v>
      </c>
      <c r="AZ25" s="142">
        <f t="shared" si="21"/>
        <v>0</v>
      </c>
      <c r="BA25" s="142">
        <f t="shared" si="22"/>
        <v>0</v>
      </c>
      <c r="BB25" s="142">
        <f t="shared" si="23"/>
        <v>1</v>
      </c>
      <c r="BC25" s="142">
        <f t="shared" si="24"/>
        <v>1</v>
      </c>
      <c r="BD25" s="142">
        <f t="shared" si="25"/>
        <v>1</v>
      </c>
      <c r="BE25" s="142">
        <f t="shared" si="26"/>
        <v>1</v>
      </c>
      <c r="BF25" s="142">
        <f t="shared" si="27"/>
        <v>1</v>
      </c>
      <c r="BG25" s="142">
        <f t="shared" si="28"/>
        <v>1</v>
      </c>
      <c r="BH25" s="143"/>
    </row>
    <row r="26" spans="1:60" ht="15" customHeight="1">
      <c r="A26" s="26">
        <v>19</v>
      </c>
      <c r="B26" s="124" t="s">
        <v>214</v>
      </c>
      <c r="C26" s="160">
        <f>'По області середня'!M24</f>
        <v>16.12</v>
      </c>
      <c r="D26" s="127">
        <f>'По області середня'!O24</f>
        <v>17.66</v>
      </c>
      <c r="E26" s="161">
        <f>'По області середня'!Q24</f>
        <v>16.88</v>
      </c>
      <c r="F26" s="106">
        <v>10</v>
      </c>
      <c r="G26" s="107">
        <v>12</v>
      </c>
      <c r="H26" s="177"/>
      <c r="I26" s="178"/>
      <c r="J26" s="177"/>
      <c r="K26" s="178"/>
      <c r="L26" s="177"/>
      <c r="M26" s="178"/>
      <c r="N26" s="177"/>
      <c r="O26" s="178"/>
      <c r="P26" s="177"/>
      <c r="Q26" s="178"/>
      <c r="R26" s="106"/>
      <c r="S26" s="107"/>
      <c r="T26" s="106"/>
      <c r="U26" s="107"/>
      <c r="V26" s="184"/>
      <c r="W26" s="178"/>
      <c r="X26" s="106"/>
      <c r="Y26" s="107"/>
      <c r="Z26" s="106"/>
      <c r="AA26" s="107"/>
      <c r="AB26" s="166"/>
      <c r="AC26" s="165"/>
      <c r="AD26" s="138">
        <f t="shared" si="29"/>
        <v>10</v>
      </c>
      <c r="AE26" s="127">
        <f t="shared" si="0"/>
        <v>12</v>
      </c>
      <c r="AF26" s="139">
        <f t="shared" si="1"/>
        <v>10</v>
      </c>
      <c r="AG26" s="140">
        <f t="shared" si="2"/>
        <v>1</v>
      </c>
      <c r="AH26" s="139">
        <f t="shared" si="3"/>
        <v>12</v>
      </c>
      <c r="AI26" s="140">
        <f t="shared" si="4"/>
        <v>1</v>
      </c>
      <c r="AJ26" s="141">
        <f t="shared" si="5"/>
        <v>1</v>
      </c>
      <c r="AK26" s="141">
        <f t="shared" si="6"/>
        <v>1</v>
      </c>
      <c r="AL26" s="142">
        <f t="shared" si="7"/>
        <v>0</v>
      </c>
      <c r="AM26" s="142">
        <f t="shared" si="8"/>
        <v>0</v>
      </c>
      <c r="AN26" s="142">
        <f t="shared" si="9"/>
        <v>0</v>
      </c>
      <c r="AO26" s="142">
        <f t="shared" si="10"/>
        <v>0</v>
      </c>
      <c r="AP26" s="142">
        <f t="shared" si="11"/>
        <v>0</v>
      </c>
      <c r="AQ26" s="142">
        <f t="shared" si="12"/>
        <v>0</v>
      </c>
      <c r="AR26" s="142">
        <f t="shared" si="13"/>
        <v>0</v>
      </c>
      <c r="AS26" s="142">
        <f t="shared" si="14"/>
        <v>0</v>
      </c>
      <c r="AT26" s="142">
        <f t="shared" si="15"/>
        <v>0</v>
      </c>
      <c r="AU26" s="142">
        <f t="shared" si="16"/>
        <v>0</v>
      </c>
      <c r="AV26" s="142">
        <f t="shared" si="17"/>
        <v>0</v>
      </c>
      <c r="AW26" s="142">
        <f t="shared" si="18"/>
        <v>0</v>
      </c>
      <c r="AX26" s="142">
        <f t="shared" si="19"/>
        <v>0</v>
      </c>
      <c r="AY26" s="142">
        <f t="shared" si="20"/>
        <v>0</v>
      </c>
      <c r="AZ26" s="142">
        <f t="shared" si="21"/>
        <v>0</v>
      </c>
      <c r="BA26" s="142">
        <f t="shared" si="22"/>
        <v>0</v>
      </c>
      <c r="BB26" s="142">
        <f t="shared" si="23"/>
        <v>0</v>
      </c>
      <c r="BC26" s="142">
        <f t="shared" si="24"/>
        <v>0</v>
      </c>
      <c r="BD26" s="142">
        <f t="shared" si="25"/>
        <v>0</v>
      </c>
      <c r="BE26" s="142">
        <f t="shared" si="26"/>
        <v>0</v>
      </c>
      <c r="BF26" s="142">
        <f t="shared" si="27"/>
        <v>0</v>
      </c>
      <c r="BG26" s="142">
        <f t="shared" si="28"/>
        <v>0</v>
      </c>
      <c r="BH26" s="143"/>
    </row>
    <row r="27" spans="1:60" ht="15" customHeight="1">
      <c r="A27" s="26">
        <v>20</v>
      </c>
      <c r="B27" s="124" t="s">
        <v>223</v>
      </c>
      <c r="C27" s="160">
        <f>'По області середня'!M25</f>
        <v>17.3</v>
      </c>
      <c r="D27" s="127">
        <f>'По області середня'!O25</f>
        <v>19.35</v>
      </c>
      <c r="E27" s="161">
        <f>'По області середня'!Q25</f>
        <v>18.29</v>
      </c>
      <c r="F27" s="106"/>
      <c r="G27" s="107"/>
      <c r="H27" s="177"/>
      <c r="I27" s="178"/>
      <c r="J27" s="177"/>
      <c r="K27" s="178"/>
      <c r="L27" s="177"/>
      <c r="M27" s="178"/>
      <c r="N27" s="177"/>
      <c r="O27" s="178"/>
      <c r="P27" s="177"/>
      <c r="Q27" s="178"/>
      <c r="R27" s="106"/>
      <c r="S27" s="107"/>
      <c r="T27" s="106"/>
      <c r="U27" s="107"/>
      <c r="V27" s="184"/>
      <c r="W27" s="178"/>
      <c r="X27" s="106"/>
      <c r="Y27" s="107"/>
      <c r="Z27" s="106"/>
      <c r="AA27" s="107"/>
      <c r="AB27" s="166">
        <v>25</v>
      </c>
      <c r="AC27" s="165">
        <v>35</v>
      </c>
      <c r="AD27" s="138">
        <f t="shared" si="29"/>
        <v>25</v>
      </c>
      <c r="AE27" s="127">
        <f t="shared" si="0"/>
        <v>35</v>
      </c>
      <c r="AF27" s="139">
        <f t="shared" si="1"/>
        <v>25</v>
      </c>
      <c r="AG27" s="140">
        <f t="shared" si="2"/>
        <v>1</v>
      </c>
      <c r="AH27" s="139">
        <f t="shared" si="3"/>
        <v>35</v>
      </c>
      <c r="AI27" s="140">
        <f t="shared" si="4"/>
        <v>1</v>
      </c>
      <c r="AJ27" s="141">
        <f t="shared" si="5"/>
        <v>0</v>
      </c>
      <c r="AK27" s="141">
        <f t="shared" si="6"/>
        <v>0</v>
      </c>
      <c r="AL27" s="142">
        <f t="shared" si="7"/>
        <v>0</v>
      </c>
      <c r="AM27" s="142">
        <f t="shared" si="8"/>
        <v>0</v>
      </c>
      <c r="AN27" s="142">
        <f t="shared" si="9"/>
        <v>0</v>
      </c>
      <c r="AO27" s="142">
        <f t="shared" si="10"/>
        <v>0</v>
      </c>
      <c r="AP27" s="142">
        <f t="shared" si="11"/>
        <v>0</v>
      </c>
      <c r="AQ27" s="142">
        <f t="shared" si="12"/>
        <v>0</v>
      </c>
      <c r="AR27" s="142">
        <f t="shared" si="13"/>
        <v>0</v>
      </c>
      <c r="AS27" s="142">
        <f t="shared" si="14"/>
        <v>0</v>
      </c>
      <c r="AT27" s="142">
        <f t="shared" si="15"/>
        <v>0</v>
      </c>
      <c r="AU27" s="142">
        <f t="shared" si="16"/>
        <v>0</v>
      </c>
      <c r="AV27" s="142">
        <f t="shared" si="17"/>
        <v>0</v>
      </c>
      <c r="AW27" s="142">
        <f t="shared" si="18"/>
        <v>0</v>
      </c>
      <c r="AX27" s="142">
        <f t="shared" si="19"/>
        <v>0</v>
      </c>
      <c r="AY27" s="142">
        <f t="shared" si="20"/>
        <v>0</v>
      </c>
      <c r="AZ27" s="142">
        <f t="shared" si="21"/>
        <v>0</v>
      </c>
      <c r="BA27" s="142">
        <f t="shared" si="22"/>
        <v>0</v>
      </c>
      <c r="BB27" s="142">
        <f t="shared" si="23"/>
        <v>0</v>
      </c>
      <c r="BC27" s="142">
        <f t="shared" si="24"/>
        <v>0</v>
      </c>
      <c r="BD27" s="142">
        <f t="shared" si="25"/>
        <v>0</v>
      </c>
      <c r="BE27" s="142">
        <f t="shared" si="26"/>
        <v>0</v>
      </c>
      <c r="BF27" s="142">
        <f t="shared" si="27"/>
        <v>1</v>
      </c>
      <c r="BG27" s="142">
        <f t="shared" si="28"/>
        <v>1</v>
      </c>
      <c r="BH27" s="143"/>
    </row>
    <row r="28" spans="1:60" ht="15" customHeight="1">
      <c r="A28" s="26">
        <v>21</v>
      </c>
      <c r="B28" s="124" t="s">
        <v>215</v>
      </c>
      <c r="C28" s="160">
        <f>'По області середня'!M26</f>
        <v>5.99</v>
      </c>
      <c r="D28" s="127">
        <f>'По області середня'!O26</f>
        <v>8.51</v>
      </c>
      <c r="E28" s="161">
        <f>'По області середня'!Q26</f>
        <v>7.14</v>
      </c>
      <c r="F28" s="106">
        <v>8</v>
      </c>
      <c r="G28" s="107">
        <v>10</v>
      </c>
      <c r="H28" s="177"/>
      <c r="I28" s="178"/>
      <c r="J28" s="177"/>
      <c r="K28" s="178"/>
      <c r="L28" s="177"/>
      <c r="M28" s="178"/>
      <c r="N28" s="177"/>
      <c r="O28" s="178"/>
      <c r="P28" s="177"/>
      <c r="Q28" s="178"/>
      <c r="R28" s="106">
        <v>4</v>
      </c>
      <c r="S28" s="107">
        <v>7</v>
      </c>
      <c r="T28" s="106">
        <v>4</v>
      </c>
      <c r="U28" s="107">
        <v>7</v>
      </c>
      <c r="V28" s="184"/>
      <c r="W28" s="178"/>
      <c r="X28" s="106">
        <v>4</v>
      </c>
      <c r="Y28" s="107">
        <v>7</v>
      </c>
      <c r="Z28" s="106">
        <v>4</v>
      </c>
      <c r="AA28" s="107">
        <v>7</v>
      </c>
      <c r="AB28" s="166">
        <v>9</v>
      </c>
      <c r="AC28" s="165">
        <v>9</v>
      </c>
      <c r="AD28" s="138">
        <f t="shared" si="29"/>
        <v>4</v>
      </c>
      <c r="AE28" s="127">
        <f t="shared" si="0"/>
        <v>10</v>
      </c>
      <c r="AF28" s="139">
        <f t="shared" si="1"/>
        <v>18432</v>
      </c>
      <c r="AG28" s="140">
        <f t="shared" si="2"/>
        <v>6</v>
      </c>
      <c r="AH28" s="139">
        <f t="shared" si="3"/>
        <v>216090</v>
      </c>
      <c r="AI28" s="140">
        <f t="shared" si="4"/>
        <v>6</v>
      </c>
      <c r="AJ28" s="141">
        <f t="shared" si="5"/>
        <v>1</v>
      </c>
      <c r="AK28" s="141">
        <f t="shared" si="6"/>
        <v>1</v>
      </c>
      <c r="AL28" s="142">
        <f t="shared" si="7"/>
        <v>0</v>
      </c>
      <c r="AM28" s="142">
        <f t="shared" si="8"/>
        <v>0</v>
      </c>
      <c r="AN28" s="142">
        <f t="shared" si="9"/>
        <v>0</v>
      </c>
      <c r="AO28" s="142">
        <f t="shared" si="10"/>
        <v>0</v>
      </c>
      <c r="AP28" s="142">
        <f t="shared" si="11"/>
        <v>0</v>
      </c>
      <c r="AQ28" s="142">
        <f t="shared" si="12"/>
        <v>0</v>
      </c>
      <c r="AR28" s="142">
        <f t="shared" si="13"/>
        <v>0</v>
      </c>
      <c r="AS28" s="142">
        <f t="shared" si="14"/>
        <v>0</v>
      </c>
      <c r="AT28" s="142">
        <f t="shared" si="15"/>
        <v>0</v>
      </c>
      <c r="AU28" s="142">
        <f t="shared" si="16"/>
        <v>0</v>
      </c>
      <c r="AV28" s="142">
        <f t="shared" si="17"/>
        <v>1</v>
      </c>
      <c r="AW28" s="142">
        <f t="shared" si="18"/>
        <v>1</v>
      </c>
      <c r="AX28" s="142">
        <f t="shared" si="19"/>
        <v>1</v>
      </c>
      <c r="AY28" s="142">
        <f t="shared" si="20"/>
        <v>1</v>
      </c>
      <c r="AZ28" s="142">
        <f t="shared" si="21"/>
        <v>0</v>
      </c>
      <c r="BA28" s="142">
        <f t="shared" si="22"/>
        <v>0</v>
      </c>
      <c r="BB28" s="142">
        <f t="shared" si="23"/>
        <v>1</v>
      </c>
      <c r="BC28" s="142">
        <f t="shared" si="24"/>
        <v>1</v>
      </c>
      <c r="BD28" s="142">
        <f t="shared" si="25"/>
        <v>1</v>
      </c>
      <c r="BE28" s="142">
        <f t="shared" si="26"/>
        <v>1</v>
      </c>
      <c r="BF28" s="142">
        <f t="shared" si="27"/>
        <v>1</v>
      </c>
      <c r="BG28" s="142">
        <f t="shared" si="28"/>
        <v>1</v>
      </c>
      <c r="BH28" s="143"/>
    </row>
    <row r="29" spans="1:60" ht="15" customHeight="1">
      <c r="A29" s="26">
        <v>22</v>
      </c>
      <c r="B29" s="124" t="s">
        <v>23</v>
      </c>
      <c r="C29" s="160">
        <f>'По області середня'!M27</f>
        <v>9.35</v>
      </c>
      <c r="D29" s="127">
        <f>'По області середня'!O27</f>
        <v>10.5</v>
      </c>
      <c r="E29" s="161">
        <f>'По області середня'!Q27</f>
        <v>9.91</v>
      </c>
      <c r="F29" s="106">
        <v>8</v>
      </c>
      <c r="G29" s="107">
        <v>10</v>
      </c>
      <c r="H29" s="177"/>
      <c r="I29" s="178"/>
      <c r="J29" s="177"/>
      <c r="K29" s="178"/>
      <c r="L29" s="177"/>
      <c r="M29" s="178"/>
      <c r="N29" s="177"/>
      <c r="O29" s="178"/>
      <c r="P29" s="177"/>
      <c r="Q29" s="178"/>
      <c r="R29" s="106">
        <v>9</v>
      </c>
      <c r="S29" s="107">
        <v>10</v>
      </c>
      <c r="T29" s="106">
        <v>8</v>
      </c>
      <c r="U29" s="107">
        <v>10</v>
      </c>
      <c r="V29" s="184"/>
      <c r="W29" s="178"/>
      <c r="X29" s="106">
        <v>8</v>
      </c>
      <c r="Y29" s="107">
        <v>10</v>
      </c>
      <c r="Z29" s="106">
        <v>8</v>
      </c>
      <c r="AA29" s="107">
        <v>10</v>
      </c>
      <c r="AB29" s="166">
        <v>8.5</v>
      </c>
      <c r="AC29" s="165">
        <v>10</v>
      </c>
      <c r="AD29" s="138">
        <f t="shared" si="29"/>
        <v>8</v>
      </c>
      <c r="AE29" s="127">
        <f t="shared" si="0"/>
        <v>10</v>
      </c>
      <c r="AF29" s="139">
        <f t="shared" si="1"/>
        <v>313344</v>
      </c>
      <c r="AG29" s="140">
        <f t="shared" si="2"/>
        <v>6</v>
      </c>
      <c r="AH29" s="139">
        <f t="shared" si="3"/>
        <v>1000000</v>
      </c>
      <c r="AI29" s="140">
        <f t="shared" si="4"/>
        <v>6</v>
      </c>
      <c r="AJ29" s="141">
        <f t="shared" si="5"/>
        <v>1</v>
      </c>
      <c r="AK29" s="141">
        <f t="shared" si="6"/>
        <v>1</v>
      </c>
      <c r="AL29" s="142">
        <f t="shared" si="7"/>
        <v>0</v>
      </c>
      <c r="AM29" s="142">
        <f t="shared" si="8"/>
        <v>0</v>
      </c>
      <c r="AN29" s="142">
        <f t="shared" si="9"/>
        <v>0</v>
      </c>
      <c r="AO29" s="142">
        <f t="shared" si="10"/>
        <v>0</v>
      </c>
      <c r="AP29" s="142">
        <f t="shared" si="11"/>
        <v>0</v>
      </c>
      <c r="AQ29" s="142">
        <f t="shared" si="12"/>
        <v>0</v>
      </c>
      <c r="AR29" s="142">
        <f t="shared" si="13"/>
        <v>0</v>
      </c>
      <c r="AS29" s="142">
        <f t="shared" si="14"/>
        <v>0</v>
      </c>
      <c r="AT29" s="142">
        <f t="shared" si="15"/>
        <v>0</v>
      </c>
      <c r="AU29" s="142">
        <f t="shared" si="16"/>
        <v>0</v>
      </c>
      <c r="AV29" s="142">
        <f t="shared" si="17"/>
        <v>1</v>
      </c>
      <c r="AW29" s="142">
        <f t="shared" si="18"/>
        <v>1</v>
      </c>
      <c r="AX29" s="142">
        <f t="shared" si="19"/>
        <v>1</v>
      </c>
      <c r="AY29" s="142">
        <f t="shared" si="20"/>
        <v>1</v>
      </c>
      <c r="AZ29" s="142">
        <f t="shared" si="21"/>
        <v>0</v>
      </c>
      <c r="BA29" s="142">
        <f t="shared" si="22"/>
        <v>0</v>
      </c>
      <c r="BB29" s="142">
        <f t="shared" si="23"/>
        <v>1</v>
      </c>
      <c r="BC29" s="142">
        <f t="shared" si="24"/>
        <v>1</v>
      </c>
      <c r="BD29" s="142">
        <f t="shared" si="25"/>
        <v>1</v>
      </c>
      <c r="BE29" s="142">
        <f t="shared" si="26"/>
        <v>1</v>
      </c>
      <c r="BF29" s="142">
        <f t="shared" si="27"/>
        <v>1</v>
      </c>
      <c r="BG29" s="142">
        <f t="shared" si="28"/>
        <v>1</v>
      </c>
      <c r="BH29" s="143"/>
    </row>
    <row r="30" spans="1:60" ht="15" customHeight="1">
      <c r="A30" s="26">
        <v>23</v>
      </c>
      <c r="B30" s="124" t="s">
        <v>3</v>
      </c>
      <c r="C30" s="160" t="str">
        <f>'По області середня'!M28</f>
        <v> </v>
      </c>
      <c r="D30" s="127" t="str">
        <f>'По області середня'!O28</f>
        <v> </v>
      </c>
      <c r="E30" s="161" t="str">
        <f>'По області середня'!Q28</f>
        <v> </v>
      </c>
      <c r="F30" s="106"/>
      <c r="G30" s="107"/>
      <c r="H30" s="177"/>
      <c r="I30" s="178"/>
      <c r="J30" s="177"/>
      <c r="K30" s="178"/>
      <c r="L30" s="177"/>
      <c r="M30" s="178"/>
      <c r="N30" s="177"/>
      <c r="O30" s="178"/>
      <c r="P30" s="177"/>
      <c r="Q30" s="178"/>
      <c r="R30" s="106"/>
      <c r="S30" s="107"/>
      <c r="T30" s="106"/>
      <c r="U30" s="107"/>
      <c r="V30" s="184"/>
      <c r="W30" s="178"/>
      <c r="X30" s="106"/>
      <c r="Y30" s="107"/>
      <c r="Z30" s="106"/>
      <c r="AA30" s="107"/>
      <c r="AB30" s="166"/>
      <c r="AC30" s="165"/>
      <c r="AD30" s="138" t="e">
        <f t="shared" si="29"/>
        <v>#NUM!</v>
      </c>
      <c r="AE30" s="127">
        <f t="shared" si="0"/>
        <v>0</v>
      </c>
      <c r="AF30" s="139">
        <f t="shared" si="1"/>
        <v>1</v>
      </c>
      <c r="AG30" s="140">
        <f t="shared" si="2"/>
        <v>0</v>
      </c>
      <c r="AH30" s="139">
        <f t="shared" si="3"/>
        <v>1</v>
      </c>
      <c r="AI30" s="140">
        <f t="shared" si="4"/>
        <v>0</v>
      </c>
      <c r="AJ30" s="141">
        <f t="shared" si="5"/>
        <v>0</v>
      </c>
      <c r="AK30" s="141">
        <f t="shared" si="6"/>
        <v>0</v>
      </c>
      <c r="AL30" s="142">
        <f t="shared" si="7"/>
        <v>0</v>
      </c>
      <c r="AM30" s="142">
        <f t="shared" si="8"/>
        <v>0</v>
      </c>
      <c r="AN30" s="142">
        <f t="shared" si="9"/>
        <v>0</v>
      </c>
      <c r="AO30" s="142">
        <f t="shared" si="10"/>
        <v>0</v>
      </c>
      <c r="AP30" s="142">
        <f t="shared" si="11"/>
        <v>0</v>
      </c>
      <c r="AQ30" s="142">
        <f t="shared" si="12"/>
        <v>0</v>
      </c>
      <c r="AR30" s="142">
        <f t="shared" si="13"/>
        <v>0</v>
      </c>
      <c r="AS30" s="142">
        <f t="shared" si="14"/>
        <v>0</v>
      </c>
      <c r="AT30" s="142">
        <f t="shared" si="15"/>
        <v>0</v>
      </c>
      <c r="AU30" s="142">
        <f t="shared" si="16"/>
        <v>0</v>
      </c>
      <c r="AV30" s="142">
        <f t="shared" si="17"/>
        <v>0</v>
      </c>
      <c r="AW30" s="142">
        <f t="shared" si="18"/>
        <v>0</v>
      </c>
      <c r="AX30" s="142">
        <f t="shared" si="19"/>
        <v>0</v>
      </c>
      <c r="AY30" s="142">
        <f t="shared" si="20"/>
        <v>0</v>
      </c>
      <c r="AZ30" s="142">
        <f t="shared" si="21"/>
        <v>0</v>
      </c>
      <c r="BA30" s="142">
        <f t="shared" si="22"/>
        <v>0</v>
      </c>
      <c r="BB30" s="142">
        <f t="shared" si="23"/>
        <v>0</v>
      </c>
      <c r="BC30" s="142">
        <f t="shared" si="24"/>
        <v>0</v>
      </c>
      <c r="BD30" s="142">
        <f t="shared" si="25"/>
        <v>0</v>
      </c>
      <c r="BE30" s="142">
        <f t="shared" si="26"/>
        <v>0</v>
      </c>
      <c r="BF30" s="142">
        <f t="shared" si="27"/>
        <v>0</v>
      </c>
      <c r="BG30" s="142">
        <f t="shared" si="28"/>
        <v>0</v>
      </c>
      <c r="BH30" s="143"/>
    </row>
    <row r="31" spans="1:60" ht="15" customHeight="1">
      <c r="A31" s="26">
        <v>24</v>
      </c>
      <c r="B31" s="124" t="s">
        <v>4</v>
      </c>
      <c r="C31" s="160">
        <f>'По області середня'!M29</f>
        <v>23.03</v>
      </c>
      <c r="D31" s="127">
        <f>'По області середня'!O29</f>
        <v>27.46</v>
      </c>
      <c r="E31" s="161">
        <f>'По області середня'!Q29</f>
        <v>25.15</v>
      </c>
      <c r="F31" s="106">
        <v>25</v>
      </c>
      <c r="G31" s="107">
        <v>32</v>
      </c>
      <c r="H31" s="177"/>
      <c r="I31" s="178"/>
      <c r="J31" s="177"/>
      <c r="K31" s="178"/>
      <c r="L31" s="177"/>
      <c r="M31" s="178"/>
      <c r="N31" s="177"/>
      <c r="O31" s="178"/>
      <c r="P31" s="177"/>
      <c r="Q31" s="178"/>
      <c r="R31" s="106">
        <v>20</v>
      </c>
      <c r="S31" s="107">
        <v>25</v>
      </c>
      <c r="T31" s="106">
        <v>20</v>
      </c>
      <c r="U31" s="107">
        <v>25</v>
      </c>
      <c r="V31" s="184"/>
      <c r="W31" s="178"/>
      <c r="X31" s="106">
        <v>20</v>
      </c>
      <c r="Y31" s="107">
        <v>25</v>
      </c>
      <c r="Z31" s="106">
        <v>20</v>
      </c>
      <c r="AA31" s="107">
        <v>25</v>
      </c>
      <c r="AB31" s="166">
        <v>25</v>
      </c>
      <c r="AC31" s="165">
        <v>30</v>
      </c>
      <c r="AD31" s="138">
        <f t="shared" si="29"/>
        <v>20</v>
      </c>
      <c r="AE31" s="127">
        <f t="shared" si="0"/>
        <v>32</v>
      </c>
      <c r="AF31" s="139">
        <f t="shared" si="1"/>
        <v>100000000</v>
      </c>
      <c r="AG31" s="140">
        <f t="shared" si="2"/>
        <v>6</v>
      </c>
      <c r="AH31" s="139">
        <f t="shared" si="3"/>
        <v>375000000</v>
      </c>
      <c r="AI31" s="140">
        <f t="shared" si="4"/>
        <v>6</v>
      </c>
      <c r="AJ31" s="141">
        <f t="shared" si="5"/>
        <v>1</v>
      </c>
      <c r="AK31" s="141">
        <f t="shared" si="6"/>
        <v>1</v>
      </c>
      <c r="AL31" s="142">
        <f t="shared" si="7"/>
        <v>0</v>
      </c>
      <c r="AM31" s="142">
        <f t="shared" si="8"/>
        <v>0</v>
      </c>
      <c r="AN31" s="142">
        <f t="shared" si="9"/>
        <v>0</v>
      </c>
      <c r="AO31" s="142">
        <f t="shared" si="10"/>
        <v>0</v>
      </c>
      <c r="AP31" s="142">
        <f t="shared" si="11"/>
        <v>0</v>
      </c>
      <c r="AQ31" s="142">
        <f t="shared" si="12"/>
        <v>0</v>
      </c>
      <c r="AR31" s="142">
        <f t="shared" si="13"/>
        <v>0</v>
      </c>
      <c r="AS31" s="142">
        <f t="shared" si="14"/>
        <v>0</v>
      </c>
      <c r="AT31" s="142">
        <f t="shared" si="15"/>
        <v>0</v>
      </c>
      <c r="AU31" s="142">
        <f t="shared" si="16"/>
        <v>0</v>
      </c>
      <c r="AV31" s="142">
        <f t="shared" si="17"/>
        <v>1</v>
      </c>
      <c r="AW31" s="142">
        <f t="shared" si="18"/>
        <v>1</v>
      </c>
      <c r="AX31" s="142">
        <f t="shared" si="19"/>
        <v>1</v>
      </c>
      <c r="AY31" s="142">
        <f t="shared" si="20"/>
        <v>1</v>
      </c>
      <c r="AZ31" s="142">
        <f t="shared" si="21"/>
        <v>0</v>
      </c>
      <c r="BA31" s="142">
        <f t="shared" si="22"/>
        <v>0</v>
      </c>
      <c r="BB31" s="142">
        <f t="shared" si="23"/>
        <v>1</v>
      </c>
      <c r="BC31" s="142">
        <f t="shared" si="24"/>
        <v>1</v>
      </c>
      <c r="BD31" s="142">
        <f t="shared" si="25"/>
        <v>1</v>
      </c>
      <c r="BE31" s="142">
        <f t="shared" si="26"/>
        <v>1</v>
      </c>
      <c r="BF31" s="142">
        <f t="shared" si="27"/>
        <v>1</v>
      </c>
      <c r="BG31" s="142">
        <f t="shared" si="28"/>
        <v>1</v>
      </c>
      <c r="BH31" s="143"/>
    </row>
    <row r="32" spans="1:60" s="1" customFormat="1" ht="15" customHeight="1">
      <c r="A32" s="26">
        <v>25</v>
      </c>
      <c r="B32" s="124" t="s">
        <v>5</v>
      </c>
      <c r="C32" s="160" t="str">
        <f>'По області середня'!M30</f>
        <v> </v>
      </c>
      <c r="D32" s="127" t="str">
        <f>'По області середня'!O30</f>
        <v> </v>
      </c>
      <c r="E32" s="161" t="str">
        <f>'По області середня'!Q30</f>
        <v> </v>
      </c>
      <c r="F32" s="106"/>
      <c r="G32" s="107"/>
      <c r="H32" s="177"/>
      <c r="I32" s="178"/>
      <c r="J32" s="177"/>
      <c r="K32" s="178"/>
      <c r="L32" s="177"/>
      <c r="M32" s="178"/>
      <c r="N32" s="177"/>
      <c r="O32" s="178"/>
      <c r="P32" s="177"/>
      <c r="Q32" s="178"/>
      <c r="R32" s="106"/>
      <c r="S32" s="107"/>
      <c r="T32" s="106"/>
      <c r="U32" s="107"/>
      <c r="V32" s="184"/>
      <c r="W32" s="178"/>
      <c r="X32" s="106"/>
      <c r="Y32" s="107"/>
      <c r="Z32" s="106"/>
      <c r="AA32" s="107"/>
      <c r="AB32" s="166"/>
      <c r="AC32" s="165"/>
      <c r="AD32" s="138" t="e">
        <f t="shared" si="29"/>
        <v>#NUM!</v>
      </c>
      <c r="AE32" s="127">
        <f t="shared" si="0"/>
        <v>0</v>
      </c>
      <c r="AF32" s="139">
        <f t="shared" si="1"/>
        <v>1</v>
      </c>
      <c r="AG32" s="140">
        <f t="shared" si="2"/>
        <v>0</v>
      </c>
      <c r="AH32" s="139">
        <f t="shared" si="3"/>
        <v>1</v>
      </c>
      <c r="AI32" s="140">
        <f t="shared" si="4"/>
        <v>0</v>
      </c>
      <c r="AJ32" s="141">
        <f t="shared" si="5"/>
        <v>0</v>
      </c>
      <c r="AK32" s="141">
        <f t="shared" si="6"/>
        <v>0</v>
      </c>
      <c r="AL32" s="142">
        <f t="shared" si="7"/>
        <v>0</v>
      </c>
      <c r="AM32" s="142">
        <f t="shared" si="8"/>
        <v>0</v>
      </c>
      <c r="AN32" s="142">
        <f t="shared" si="9"/>
        <v>0</v>
      </c>
      <c r="AO32" s="142">
        <f t="shared" si="10"/>
        <v>0</v>
      </c>
      <c r="AP32" s="142">
        <f t="shared" si="11"/>
        <v>0</v>
      </c>
      <c r="AQ32" s="142">
        <f t="shared" si="12"/>
        <v>0</v>
      </c>
      <c r="AR32" s="142">
        <f t="shared" si="13"/>
        <v>0</v>
      </c>
      <c r="AS32" s="142">
        <f t="shared" si="14"/>
        <v>0</v>
      </c>
      <c r="AT32" s="142">
        <f t="shared" si="15"/>
        <v>0</v>
      </c>
      <c r="AU32" s="142">
        <f t="shared" si="16"/>
        <v>0</v>
      </c>
      <c r="AV32" s="142">
        <f t="shared" si="17"/>
        <v>0</v>
      </c>
      <c r="AW32" s="142">
        <f t="shared" si="18"/>
        <v>0</v>
      </c>
      <c r="AX32" s="142">
        <f t="shared" si="19"/>
        <v>0</v>
      </c>
      <c r="AY32" s="142">
        <f t="shared" si="20"/>
        <v>0</v>
      </c>
      <c r="AZ32" s="142">
        <f t="shared" si="21"/>
        <v>0</v>
      </c>
      <c r="BA32" s="142">
        <f t="shared" si="22"/>
        <v>0</v>
      </c>
      <c r="BB32" s="142">
        <f t="shared" si="23"/>
        <v>0</v>
      </c>
      <c r="BC32" s="142">
        <f t="shared" si="24"/>
        <v>0</v>
      </c>
      <c r="BD32" s="142">
        <f t="shared" si="25"/>
        <v>0</v>
      </c>
      <c r="BE32" s="142">
        <f t="shared" si="26"/>
        <v>0</v>
      </c>
      <c r="BF32" s="142">
        <f t="shared" si="27"/>
        <v>0</v>
      </c>
      <c r="BG32" s="142">
        <f t="shared" si="28"/>
        <v>0</v>
      </c>
      <c r="BH32" s="144"/>
    </row>
    <row r="33" spans="1:60" ht="15" customHeight="1">
      <c r="A33" s="26">
        <v>26</v>
      </c>
      <c r="B33" s="124" t="s">
        <v>6</v>
      </c>
      <c r="C33" s="160">
        <f>'По області середня'!M31</f>
        <v>8.62</v>
      </c>
      <c r="D33" s="127">
        <f>'По області середня'!O31</f>
        <v>10.04</v>
      </c>
      <c r="E33" s="161">
        <f>'По області середня'!Q31</f>
        <v>9.3</v>
      </c>
      <c r="F33" s="106">
        <v>7</v>
      </c>
      <c r="G33" s="107">
        <v>9</v>
      </c>
      <c r="H33" s="177"/>
      <c r="I33" s="178"/>
      <c r="J33" s="177"/>
      <c r="K33" s="178"/>
      <c r="L33" s="177"/>
      <c r="M33" s="178"/>
      <c r="N33" s="177"/>
      <c r="O33" s="178"/>
      <c r="P33" s="177"/>
      <c r="Q33" s="178"/>
      <c r="R33" s="106">
        <v>9</v>
      </c>
      <c r="S33" s="107">
        <v>11</v>
      </c>
      <c r="T33" s="106">
        <v>9</v>
      </c>
      <c r="U33" s="107">
        <v>11</v>
      </c>
      <c r="V33" s="184"/>
      <c r="W33" s="178"/>
      <c r="X33" s="106">
        <v>9</v>
      </c>
      <c r="Y33" s="107">
        <v>11</v>
      </c>
      <c r="Z33" s="106">
        <v>10</v>
      </c>
      <c r="AA33" s="107">
        <v>12</v>
      </c>
      <c r="AB33" s="166">
        <v>9</v>
      </c>
      <c r="AC33" s="165">
        <v>10</v>
      </c>
      <c r="AD33" s="138">
        <f t="shared" si="29"/>
        <v>7</v>
      </c>
      <c r="AE33" s="127">
        <f t="shared" si="0"/>
        <v>12</v>
      </c>
      <c r="AF33" s="139">
        <f t="shared" si="1"/>
        <v>459270</v>
      </c>
      <c r="AG33" s="140">
        <f t="shared" si="2"/>
        <v>6</v>
      </c>
      <c r="AH33" s="139">
        <f t="shared" si="3"/>
        <v>1437480</v>
      </c>
      <c r="AI33" s="140">
        <f t="shared" si="4"/>
        <v>6</v>
      </c>
      <c r="AJ33" s="141">
        <f t="shared" si="5"/>
        <v>1</v>
      </c>
      <c r="AK33" s="141">
        <f t="shared" si="6"/>
        <v>1</v>
      </c>
      <c r="AL33" s="142">
        <f t="shared" si="7"/>
        <v>0</v>
      </c>
      <c r="AM33" s="142">
        <f t="shared" si="8"/>
        <v>0</v>
      </c>
      <c r="AN33" s="142">
        <f t="shared" si="9"/>
        <v>0</v>
      </c>
      <c r="AO33" s="142">
        <f t="shared" si="10"/>
        <v>0</v>
      </c>
      <c r="AP33" s="142">
        <f t="shared" si="11"/>
        <v>0</v>
      </c>
      <c r="AQ33" s="142">
        <f t="shared" si="12"/>
        <v>0</v>
      </c>
      <c r="AR33" s="142">
        <f t="shared" si="13"/>
        <v>0</v>
      </c>
      <c r="AS33" s="142">
        <f t="shared" si="14"/>
        <v>0</v>
      </c>
      <c r="AT33" s="142">
        <f t="shared" si="15"/>
        <v>0</v>
      </c>
      <c r="AU33" s="142">
        <f t="shared" si="16"/>
        <v>0</v>
      </c>
      <c r="AV33" s="142">
        <f t="shared" si="17"/>
        <v>1</v>
      </c>
      <c r="AW33" s="142">
        <f t="shared" si="18"/>
        <v>1</v>
      </c>
      <c r="AX33" s="142">
        <f t="shared" si="19"/>
        <v>1</v>
      </c>
      <c r="AY33" s="142">
        <f t="shared" si="20"/>
        <v>1</v>
      </c>
      <c r="AZ33" s="142">
        <f t="shared" si="21"/>
        <v>0</v>
      </c>
      <c r="BA33" s="142">
        <f t="shared" si="22"/>
        <v>0</v>
      </c>
      <c r="BB33" s="142">
        <f t="shared" si="23"/>
        <v>1</v>
      </c>
      <c r="BC33" s="142">
        <f t="shared" si="24"/>
        <v>1</v>
      </c>
      <c r="BD33" s="142">
        <f t="shared" si="25"/>
        <v>1</v>
      </c>
      <c r="BE33" s="142">
        <f t="shared" si="26"/>
        <v>1</v>
      </c>
      <c r="BF33" s="142">
        <f t="shared" si="27"/>
        <v>1</v>
      </c>
      <c r="BG33" s="142">
        <f t="shared" si="28"/>
        <v>1</v>
      </c>
      <c r="BH33" s="143"/>
    </row>
    <row r="34" spans="1:60" ht="15" customHeight="1">
      <c r="A34" s="26">
        <v>27</v>
      </c>
      <c r="B34" s="124" t="s">
        <v>16</v>
      </c>
      <c r="C34" s="160">
        <f>'По області середня'!M32</f>
        <v>24.44</v>
      </c>
      <c r="D34" s="127">
        <f>'По області середня'!O32</f>
        <v>28.38</v>
      </c>
      <c r="E34" s="161">
        <f>'По області середня'!Q32</f>
        <v>26.33</v>
      </c>
      <c r="F34" s="106">
        <v>18</v>
      </c>
      <c r="G34" s="107">
        <v>22</v>
      </c>
      <c r="H34" s="177"/>
      <c r="I34" s="178"/>
      <c r="J34" s="177"/>
      <c r="K34" s="178"/>
      <c r="L34" s="177"/>
      <c r="M34" s="178"/>
      <c r="N34" s="177"/>
      <c r="O34" s="178"/>
      <c r="P34" s="177"/>
      <c r="Q34" s="178"/>
      <c r="R34" s="106">
        <v>25</v>
      </c>
      <c r="S34" s="107">
        <v>30</v>
      </c>
      <c r="T34" s="106">
        <v>25</v>
      </c>
      <c r="U34" s="107">
        <v>30</v>
      </c>
      <c r="V34" s="184"/>
      <c r="W34" s="178"/>
      <c r="X34" s="106">
        <v>25</v>
      </c>
      <c r="Y34" s="107">
        <v>30</v>
      </c>
      <c r="Z34" s="106">
        <v>25</v>
      </c>
      <c r="AA34" s="107">
        <v>30</v>
      </c>
      <c r="AB34" s="166"/>
      <c r="AC34" s="165"/>
      <c r="AD34" s="138">
        <f t="shared" si="29"/>
        <v>18</v>
      </c>
      <c r="AE34" s="127">
        <f t="shared" si="0"/>
        <v>30</v>
      </c>
      <c r="AF34" s="139">
        <f t="shared" si="1"/>
        <v>7031250</v>
      </c>
      <c r="AG34" s="140">
        <f t="shared" si="2"/>
        <v>5</v>
      </c>
      <c r="AH34" s="139">
        <f t="shared" si="3"/>
        <v>17820000</v>
      </c>
      <c r="AI34" s="140">
        <f t="shared" si="4"/>
        <v>5</v>
      </c>
      <c r="AJ34" s="141">
        <f t="shared" si="5"/>
        <v>1</v>
      </c>
      <c r="AK34" s="141">
        <f t="shared" si="6"/>
        <v>1</v>
      </c>
      <c r="AL34" s="142">
        <f t="shared" si="7"/>
        <v>0</v>
      </c>
      <c r="AM34" s="142">
        <f t="shared" si="8"/>
        <v>0</v>
      </c>
      <c r="AN34" s="142">
        <f t="shared" si="9"/>
        <v>0</v>
      </c>
      <c r="AO34" s="142">
        <f t="shared" si="10"/>
        <v>0</v>
      </c>
      <c r="AP34" s="142">
        <f t="shared" si="11"/>
        <v>0</v>
      </c>
      <c r="AQ34" s="142">
        <f t="shared" si="12"/>
        <v>0</v>
      </c>
      <c r="AR34" s="142">
        <f t="shared" si="13"/>
        <v>0</v>
      </c>
      <c r="AS34" s="142">
        <f t="shared" si="14"/>
        <v>0</v>
      </c>
      <c r="AT34" s="142">
        <f t="shared" si="15"/>
        <v>0</v>
      </c>
      <c r="AU34" s="142">
        <f t="shared" si="16"/>
        <v>0</v>
      </c>
      <c r="AV34" s="142">
        <f t="shared" si="17"/>
        <v>1</v>
      </c>
      <c r="AW34" s="142">
        <f t="shared" si="18"/>
        <v>1</v>
      </c>
      <c r="AX34" s="142">
        <f t="shared" si="19"/>
        <v>1</v>
      </c>
      <c r="AY34" s="142">
        <f t="shared" si="20"/>
        <v>1</v>
      </c>
      <c r="AZ34" s="142">
        <f t="shared" si="21"/>
        <v>0</v>
      </c>
      <c r="BA34" s="142">
        <f t="shared" si="22"/>
        <v>0</v>
      </c>
      <c r="BB34" s="142">
        <f t="shared" si="23"/>
        <v>1</v>
      </c>
      <c r="BC34" s="142">
        <f t="shared" si="24"/>
        <v>1</v>
      </c>
      <c r="BD34" s="142">
        <f t="shared" si="25"/>
        <v>1</v>
      </c>
      <c r="BE34" s="142">
        <f t="shared" si="26"/>
        <v>1</v>
      </c>
      <c r="BF34" s="142">
        <f t="shared" si="27"/>
        <v>0</v>
      </c>
      <c r="BG34" s="142">
        <f t="shared" si="28"/>
        <v>0</v>
      </c>
      <c r="BH34" s="143"/>
    </row>
    <row r="35" spans="1:60" ht="15" customHeight="1">
      <c r="A35" s="26">
        <v>28</v>
      </c>
      <c r="B35" s="124" t="s">
        <v>17</v>
      </c>
      <c r="C35" s="160">
        <f>'По області середня'!M33</f>
        <v>53.51</v>
      </c>
      <c r="D35" s="127">
        <f>'По області середня'!O33</f>
        <v>68.02</v>
      </c>
      <c r="E35" s="161">
        <f>'По області середня'!Q33</f>
        <v>60.33</v>
      </c>
      <c r="F35" s="106">
        <v>65</v>
      </c>
      <c r="G35" s="107">
        <v>65</v>
      </c>
      <c r="H35" s="177"/>
      <c r="I35" s="178"/>
      <c r="J35" s="177"/>
      <c r="K35" s="178"/>
      <c r="L35" s="177"/>
      <c r="M35" s="178"/>
      <c r="N35" s="177"/>
      <c r="O35" s="178"/>
      <c r="P35" s="177"/>
      <c r="Q35" s="178"/>
      <c r="R35" s="106">
        <v>50</v>
      </c>
      <c r="S35" s="107">
        <v>65</v>
      </c>
      <c r="T35" s="106">
        <v>50</v>
      </c>
      <c r="U35" s="107">
        <v>65</v>
      </c>
      <c r="V35" s="184"/>
      <c r="W35" s="178"/>
      <c r="X35" s="106">
        <v>50</v>
      </c>
      <c r="Y35" s="107">
        <v>70</v>
      </c>
      <c r="Z35" s="106">
        <v>50</v>
      </c>
      <c r="AA35" s="107">
        <v>65</v>
      </c>
      <c r="AB35" s="166"/>
      <c r="AC35" s="165"/>
      <c r="AD35" s="138">
        <f t="shared" si="29"/>
        <v>50</v>
      </c>
      <c r="AE35" s="127">
        <f t="shared" si="0"/>
        <v>70</v>
      </c>
      <c r="AF35" s="139">
        <f t="shared" si="1"/>
        <v>406250000</v>
      </c>
      <c r="AG35" s="140">
        <f t="shared" si="2"/>
        <v>5</v>
      </c>
      <c r="AH35" s="139">
        <f t="shared" si="3"/>
        <v>1249543750</v>
      </c>
      <c r="AI35" s="140">
        <f t="shared" si="4"/>
        <v>5</v>
      </c>
      <c r="AJ35" s="141">
        <f t="shared" si="5"/>
        <v>1</v>
      </c>
      <c r="AK35" s="141">
        <f t="shared" si="6"/>
        <v>1</v>
      </c>
      <c r="AL35" s="142">
        <f t="shared" si="7"/>
        <v>0</v>
      </c>
      <c r="AM35" s="142">
        <f t="shared" si="8"/>
        <v>0</v>
      </c>
      <c r="AN35" s="142">
        <f t="shared" si="9"/>
        <v>0</v>
      </c>
      <c r="AO35" s="142">
        <f t="shared" si="10"/>
        <v>0</v>
      </c>
      <c r="AP35" s="142">
        <f t="shared" si="11"/>
        <v>0</v>
      </c>
      <c r="AQ35" s="142">
        <f t="shared" si="12"/>
        <v>0</v>
      </c>
      <c r="AR35" s="142">
        <f t="shared" si="13"/>
        <v>0</v>
      </c>
      <c r="AS35" s="142">
        <f t="shared" si="14"/>
        <v>0</v>
      </c>
      <c r="AT35" s="142">
        <f t="shared" si="15"/>
        <v>0</v>
      </c>
      <c r="AU35" s="142">
        <f t="shared" si="16"/>
        <v>0</v>
      </c>
      <c r="AV35" s="142">
        <f t="shared" si="17"/>
        <v>1</v>
      </c>
      <c r="AW35" s="142">
        <f t="shared" si="18"/>
        <v>1</v>
      </c>
      <c r="AX35" s="142">
        <f t="shared" si="19"/>
        <v>1</v>
      </c>
      <c r="AY35" s="142">
        <f t="shared" si="20"/>
        <v>1</v>
      </c>
      <c r="AZ35" s="142">
        <f t="shared" si="21"/>
        <v>0</v>
      </c>
      <c r="BA35" s="142">
        <f t="shared" si="22"/>
        <v>0</v>
      </c>
      <c r="BB35" s="142">
        <f t="shared" si="23"/>
        <v>1</v>
      </c>
      <c r="BC35" s="142">
        <f t="shared" si="24"/>
        <v>1</v>
      </c>
      <c r="BD35" s="142">
        <f t="shared" si="25"/>
        <v>1</v>
      </c>
      <c r="BE35" s="142">
        <f t="shared" si="26"/>
        <v>1</v>
      </c>
      <c r="BF35" s="142">
        <f t="shared" si="27"/>
        <v>0</v>
      </c>
      <c r="BG35" s="142">
        <f t="shared" si="28"/>
        <v>0</v>
      </c>
      <c r="BH35" s="143"/>
    </row>
    <row r="36" spans="1:60" ht="15">
      <c r="A36" s="26">
        <v>29</v>
      </c>
      <c r="B36" s="125" t="s">
        <v>131</v>
      </c>
      <c r="C36" s="160">
        <f>'По області середня'!M34</f>
        <v>76.25</v>
      </c>
      <c r="D36" s="127">
        <f>'По області середня'!O34</f>
        <v>84.88</v>
      </c>
      <c r="E36" s="161">
        <f>'По області середня'!Q34</f>
        <v>80.45</v>
      </c>
      <c r="F36" s="106">
        <v>90</v>
      </c>
      <c r="G36" s="107">
        <v>90</v>
      </c>
      <c r="H36" s="177"/>
      <c r="I36" s="178"/>
      <c r="J36" s="177"/>
      <c r="K36" s="178"/>
      <c r="L36" s="177"/>
      <c r="M36" s="178"/>
      <c r="N36" s="177"/>
      <c r="O36" s="178"/>
      <c r="P36" s="177"/>
      <c r="Q36" s="178"/>
      <c r="R36" s="106">
        <v>75</v>
      </c>
      <c r="S36" s="107">
        <v>90</v>
      </c>
      <c r="T36" s="106">
        <v>70</v>
      </c>
      <c r="U36" s="107">
        <v>80</v>
      </c>
      <c r="V36" s="184"/>
      <c r="W36" s="178"/>
      <c r="X36" s="106">
        <v>75</v>
      </c>
      <c r="Y36" s="107">
        <v>90</v>
      </c>
      <c r="Z36" s="106">
        <v>70</v>
      </c>
      <c r="AA36" s="107">
        <v>80</v>
      </c>
      <c r="AB36" s="166">
        <v>75</v>
      </c>
      <c r="AC36" s="165">
        <v>80</v>
      </c>
      <c r="AD36" s="138">
        <f t="shared" si="29"/>
        <v>70</v>
      </c>
      <c r="AE36" s="127">
        <f t="shared" si="0"/>
        <v>90</v>
      </c>
      <c r="AF36" s="139">
        <f t="shared" si="1"/>
        <v>186046875000</v>
      </c>
      <c r="AG36" s="140">
        <f t="shared" si="2"/>
        <v>6</v>
      </c>
      <c r="AH36" s="139">
        <f t="shared" si="3"/>
        <v>373248000000</v>
      </c>
      <c r="AI36" s="140">
        <f t="shared" si="4"/>
        <v>6</v>
      </c>
      <c r="AJ36" s="141">
        <f t="shared" si="5"/>
        <v>1</v>
      </c>
      <c r="AK36" s="141">
        <f t="shared" si="6"/>
        <v>1</v>
      </c>
      <c r="AL36" s="142">
        <f t="shared" si="7"/>
        <v>0</v>
      </c>
      <c r="AM36" s="142">
        <f t="shared" si="8"/>
        <v>0</v>
      </c>
      <c r="AN36" s="142">
        <f t="shared" si="9"/>
        <v>0</v>
      </c>
      <c r="AO36" s="142">
        <f t="shared" si="10"/>
        <v>0</v>
      </c>
      <c r="AP36" s="142">
        <f t="shared" si="11"/>
        <v>0</v>
      </c>
      <c r="AQ36" s="142">
        <f t="shared" si="12"/>
        <v>0</v>
      </c>
      <c r="AR36" s="142">
        <f t="shared" si="13"/>
        <v>0</v>
      </c>
      <c r="AS36" s="142">
        <f t="shared" si="14"/>
        <v>0</v>
      </c>
      <c r="AT36" s="142">
        <f t="shared" si="15"/>
        <v>0</v>
      </c>
      <c r="AU36" s="142">
        <f t="shared" si="16"/>
        <v>0</v>
      </c>
      <c r="AV36" s="142">
        <f t="shared" si="17"/>
        <v>1</v>
      </c>
      <c r="AW36" s="142">
        <f t="shared" si="18"/>
        <v>1</v>
      </c>
      <c r="AX36" s="142">
        <f t="shared" si="19"/>
        <v>1</v>
      </c>
      <c r="AY36" s="142">
        <f t="shared" si="20"/>
        <v>1</v>
      </c>
      <c r="AZ36" s="142">
        <f t="shared" si="21"/>
        <v>0</v>
      </c>
      <c r="BA36" s="142">
        <f t="shared" si="22"/>
        <v>0</v>
      </c>
      <c r="BB36" s="142">
        <f t="shared" si="23"/>
        <v>1</v>
      </c>
      <c r="BC36" s="142">
        <f t="shared" si="24"/>
        <v>1</v>
      </c>
      <c r="BD36" s="142">
        <f t="shared" si="25"/>
        <v>1</v>
      </c>
      <c r="BE36" s="142">
        <f t="shared" si="26"/>
        <v>1</v>
      </c>
      <c r="BF36" s="142">
        <f t="shared" si="27"/>
        <v>1</v>
      </c>
      <c r="BG36" s="142">
        <f t="shared" si="28"/>
        <v>1</v>
      </c>
      <c r="BH36" s="143"/>
    </row>
    <row r="37" spans="1:60" ht="15" customHeight="1">
      <c r="A37" s="26">
        <v>30</v>
      </c>
      <c r="B37" s="124" t="s">
        <v>18</v>
      </c>
      <c r="C37" s="160">
        <f>'По області середня'!M35</f>
        <v>62.26</v>
      </c>
      <c r="D37" s="127">
        <f>'По області середня'!O35</f>
        <v>73.41</v>
      </c>
      <c r="E37" s="161">
        <f>'По області середня'!Q35</f>
        <v>67.61</v>
      </c>
      <c r="F37" s="106">
        <v>65</v>
      </c>
      <c r="G37" s="107">
        <v>65</v>
      </c>
      <c r="H37" s="177"/>
      <c r="I37" s="178"/>
      <c r="J37" s="177"/>
      <c r="K37" s="178"/>
      <c r="L37" s="177"/>
      <c r="M37" s="178"/>
      <c r="N37" s="177"/>
      <c r="O37" s="178"/>
      <c r="P37" s="177"/>
      <c r="Q37" s="178"/>
      <c r="R37" s="106">
        <v>60</v>
      </c>
      <c r="S37" s="107">
        <v>80</v>
      </c>
      <c r="T37" s="106">
        <v>60</v>
      </c>
      <c r="U37" s="107">
        <v>80</v>
      </c>
      <c r="V37" s="184"/>
      <c r="W37" s="178"/>
      <c r="X37" s="106">
        <v>60</v>
      </c>
      <c r="Y37" s="107">
        <v>80</v>
      </c>
      <c r="Z37" s="106">
        <v>60</v>
      </c>
      <c r="AA37" s="107">
        <v>70</v>
      </c>
      <c r="AB37" s="166"/>
      <c r="AC37" s="165"/>
      <c r="AD37" s="138">
        <f t="shared" si="29"/>
        <v>60</v>
      </c>
      <c r="AE37" s="127">
        <f t="shared" si="0"/>
        <v>80</v>
      </c>
      <c r="AF37" s="139">
        <f t="shared" si="1"/>
        <v>842400000</v>
      </c>
      <c r="AG37" s="140">
        <f t="shared" si="2"/>
        <v>5</v>
      </c>
      <c r="AH37" s="139">
        <f t="shared" si="3"/>
        <v>2329600000</v>
      </c>
      <c r="AI37" s="140">
        <f t="shared" si="4"/>
        <v>5</v>
      </c>
      <c r="AJ37" s="141">
        <f t="shared" si="5"/>
        <v>1</v>
      </c>
      <c r="AK37" s="141">
        <f t="shared" si="6"/>
        <v>1</v>
      </c>
      <c r="AL37" s="142">
        <f t="shared" si="7"/>
        <v>0</v>
      </c>
      <c r="AM37" s="142">
        <f t="shared" si="8"/>
        <v>0</v>
      </c>
      <c r="AN37" s="142">
        <f t="shared" si="9"/>
        <v>0</v>
      </c>
      <c r="AO37" s="142">
        <f t="shared" si="10"/>
        <v>0</v>
      </c>
      <c r="AP37" s="142">
        <f t="shared" si="11"/>
        <v>0</v>
      </c>
      <c r="AQ37" s="142">
        <f t="shared" si="12"/>
        <v>0</v>
      </c>
      <c r="AR37" s="142">
        <f t="shared" si="13"/>
        <v>0</v>
      </c>
      <c r="AS37" s="142">
        <f t="shared" si="14"/>
        <v>0</v>
      </c>
      <c r="AT37" s="142">
        <f t="shared" si="15"/>
        <v>0</v>
      </c>
      <c r="AU37" s="142">
        <f t="shared" si="16"/>
        <v>0</v>
      </c>
      <c r="AV37" s="142">
        <f t="shared" si="17"/>
        <v>1</v>
      </c>
      <c r="AW37" s="142">
        <f t="shared" si="18"/>
        <v>1</v>
      </c>
      <c r="AX37" s="142">
        <f t="shared" si="19"/>
        <v>1</v>
      </c>
      <c r="AY37" s="142">
        <f t="shared" si="20"/>
        <v>1</v>
      </c>
      <c r="AZ37" s="142">
        <f t="shared" si="21"/>
        <v>0</v>
      </c>
      <c r="BA37" s="142">
        <f t="shared" si="22"/>
        <v>0</v>
      </c>
      <c r="BB37" s="142">
        <f t="shared" si="23"/>
        <v>1</v>
      </c>
      <c r="BC37" s="142">
        <f t="shared" si="24"/>
        <v>1</v>
      </c>
      <c r="BD37" s="142">
        <f t="shared" si="25"/>
        <v>1</v>
      </c>
      <c r="BE37" s="142">
        <f t="shared" si="26"/>
        <v>1</v>
      </c>
      <c r="BF37" s="142">
        <f t="shared" si="27"/>
        <v>0</v>
      </c>
      <c r="BG37" s="142">
        <f t="shared" si="28"/>
        <v>0</v>
      </c>
      <c r="BH37" s="143"/>
    </row>
    <row r="38" spans="1:60" ht="15">
      <c r="A38" s="26">
        <v>31</v>
      </c>
      <c r="B38" s="125" t="s">
        <v>130</v>
      </c>
      <c r="C38" s="160">
        <f>'По області середня'!M36</f>
        <v>78.11</v>
      </c>
      <c r="D38" s="127">
        <f>'По області середня'!O36</f>
        <v>83.22</v>
      </c>
      <c r="E38" s="161">
        <f>'По області середня'!Q36</f>
        <v>80.63</v>
      </c>
      <c r="F38" s="106">
        <v>90</v>
      </c>
      <c r="G38" s="107">
        <v>90</v>
      </c>
      <c r="H38" s="177"/>
      <c r="I38" s="178"/>
      <c r="J38" s="177"/>
      <c r="K38" s="178"/>
      <c r="L38" s="177"/>
      <c r="M38" s="178"/>
      <c r="N38" s="177"/>
      <c r="O38" s="178"/>
      <c r="P38" s="177"/>
      <c r="Q38" s="178"/>
      <c r="R38" s="106">
        <v>85</v>
      </c>
      <c r="S38" s="107">
        <v>90</v>
      </c>
      <c r="T38" s="106">
        <v>75</v>
      </c>
      <c r="U38" s="107">
        <v>85</v>
      </c>
      <c r="V38" s="184"/>
      <c r="W38" s="178"/>
      <c r="X38" s="106">
        <v>75</v>
      </c>
      <c r="Y38" s="107">
        <v>85</v>
      </c>
      <c r="Z38" s="106">
        <v>70</v>
      </c>
      <c r="AA38" s="107">
        <v>85</v>
      </c>
      <c r="AB38" s="166">
        <v>70</v>
      </c>
      <c r="AC38" s="165">
        <v>75</v>
      </c>
      <c r="AD38" s="138">
        <f t="shared" si="29"/>
        <v>70</v>
      </c>
      <c r="AE38" s="127">
        <f t="shared" si="0"/>
        <v>90</v>
      </c>
      <c r="AF38" s="139">
        <f t="shared" si="1"/>
        <v>210853125000</v>
      </c>
      <c r="AG38" s="140">
        <f t="shared" si="2"/>
        <v>6</v>
      </c>
      <c r="AH38" s="139">
        <f t="shared" si="3"/>
        <v>373080937500</v>
      </c>
      <c r="AI38" s="140">
        <f t="shared" si="4"/>
        <v>6</v>
      </c>
      <c r="AJ38" s="141">
        <f t="shared" si="5"/>
        <v>1</v>
      </c>
      <c r="AK38" s="141">
        <f t="shared" si="6"/>
        <v>1</v>
      </c>
      <c r="AL38" s="142">
        <f t="shared" si="7"/>
        <v>0</v>
      </c>
      <c r="AM38" s="142">
        <f t="shared" si="8"/>
        <v>0</v>
      </c>
      <c r="AN38" s="142">
        <f t="shared" si="9"/>
        <v>0</v>
      </c>
      <c r="AO38" s="142">
        <f t="shared" si="10"/>
        <v>0</v>
      </c>
      <c r="AP38" s="142">
        <f t="shared" si="11"/>
        <v>0</v>
      </c>
      <c r="AQ38" s="142">
        <f t="shared" si="12"/>
        <v>0</v>
      </c>
      <c r="AR38" s="142">
        <f t="shared" si="13"/>
        <v>0</v>
      </c>
      <c r="AS38" s="142">
        <f t="shared" si="14"/>
        <v>0</v>
      </c>
      <c r="AT38" s="142">
        <f t="shared" si="15"/>
        <v>0</v>
      </c>
      <c r="AU38" s="142">
        <f t="shared" si="16"/>
        <v>0</v>
      </c>
      <c r="AV38" s="142">
        <f t="shared" si="17"/>
        <v>1</v>
      </c>
      <c r="AW38" s="142">
        <f t="shared" si="18"/>
        <v>1</v>
      </c>
      <c r="AX38" s="142">
        <f t="shared" si="19"/>
        <v>1</v>
      </c>
      <c r="AY38" s="142">
        <f t="shared" si="20"/>
        <v>1</v>
      </c>
      <c r="AZ38" s="142">
        <f t="shared" si="21"/>
        <v>0</v>
      </c>
      <c r="BA38" s="142">
        <f t="shared" si="22"/>
        <v>0</v>
      </c>
      <c r="BB38" s="142">
        <f t="shared" si="23"/>
        <v>1</v>
      </c>
      <c r="BC38" s="142">
        <f t="shared" si="24"/>
        <v>1</v>
      </c>
      <c r="BD38" s="142">
        <f t="shared" si="25"/>
        <v>1</v>
      </c>
      <c r="BE38" s="142">
        <f t="shared" si="26"/>
        <v>1</v>
      </c>
      <c r="BF38" s="142">
        <f t="shared" si="27"/>
        <v>1</v>
      </c>
      <c r="BG38" s="142">
        <f t="shared" si="28"/>
        <v>1</v>
      </c>
      <c r="BH38" s="143"/>
    </row>
    <row r="39" spans="1:60" ht="15" customHeight="1">
      <c r="A39" s="26">
        <v>32</v>
      </c>
      <c r="B39" s="124" t="s">
        <v>11</v>
      </c>
      <c r="C39" s="160">
        <f>'По області середня'!M37</f>
        <v>43.36</v>
      </c>
      <c r="D39" s="127">
        <f>'По області середня'!O37</f>
        <v>55.65</v>
      </c>
      <c r="E39" s="161">
        <f>'По області середня'!Q37</f>
        <v>49.13</v>
      </c>
      <c r="F39" s="106">
        <v>35</v>
      </c>
      <c r="G39" s="107">
        <v>35</v>
      </c>
      <c r="H39" s="177"/>
      <c r="I39" s="178"/>
      <c r="J39" s="177"/>
      <c r="K39" s="178"/>
      <c r="L39" s="177"/>
      <c r="M39" s="178"/>
      <c r="N39" s="177"/>
      <c r="O39" s="178"/>
      <c r="P39" s="177"/>
      <c r="Q39" s="178"/>
      <c r="R39" s="106">
        <v>45</v>
      </c>
      <c r="S39" s="107">
        <v>55</v>
      </c>
      <c r="T39" s="106">
        <v>50</v>
      </c>
      <c r="U39" s="107">
        <v>60</v>
      </c>
      <c r="V39" s="184"/>
      <c r="W39" s="178"/>
      <c r="X39" s="106">
        <v>50</v>
      </c>
      <c r="Y39" s="107">
        <v>60</v>
      </c>
      <c r="Z39" s="106">
        <v>45</v>
      </c>
      <c r="AA39" s="107">
        <v>60</v>
      </c>
      <c r="AB39" s="166">
        <v>40</v>
      </c>
      <c r="AC39" s="165">
        <v>55</v>
      </c>
      <c r="AD39" s="138">
        <f t="shared" si="29"/>
        <v>35</v>
      </c>
      <c r="AE39" s="127">
        <f t="shared" si="0"/>
        <v>60</v>
      </c>
      <c r="AF39" s="139">
        <f t="shared" si="1"/>
        <v>7087500000</v>
      </c>
      <c r="AG39" s="140">
        <f t="shared" si="2"/>
        <v>6</v>
      </c>
      <c r="AH39" s="139">
        <f t="shared" si="3"/>
        <v>22869000000</v>
      </c>
      <c r="AI39" s="140">
        <f t="shared" si="4"/>
        <v>6</v>
      </c>
      <c r="AJ39" s="141">
        <f t="shared" si="5"/>
        <v>1</v>
      </c>
      <c r="AK39" s="141">
        <f t="shared" si="6"/>
        <v>1</v>
      </c>
      <c r="AL39" s="142">
        <f t="shared" si="7"/>
        <v>0</v>
      </c>
      <c r="AM39" s="142">
        <f t="shared" si="8"/>
        <v>0</v>
      </c>
      <c r="AN39" s="142">
        <f t="shared" si="9"/>
        <v>0</v>
      </c>
      <c r="AO39" s="142">
        <f t="shared" si="10"/>
        <v>0</v>
      </c>
      <c r="AP39" s="142">
        <f t="shared" si="11"/>
        <v>0</v>
      </c>
      <c r="AQ39" s="142">
        <f t="shared" si="12"/>
        <v>0</v>
      </c>
      <c r="AR39" s="142">
        <f t="shared" si="13"/>
        <v>0</v>
      </c>
      <c r="AS39" s="142">
        <f t="shared" si="14"/>
        <v>0</v>
      </c>
      <c r="AT39" s="142">
        <f t="shared" si="15"/>
        <v>0</v>
      </c>
      <c r="AU39" s="142">
        <f t="shared" si="16"/>
        <v>0</v>
      </c>
      <c r="AV39" s="142">
        <f t="shared" si="17"/>
        <v>1</v>
      </c>
      <c r="AW39" s="142">
        <f t="shared" si="18"/>
        <v>1</v>
      </c>
      <c r="AX39" s="142">
        <f t="shared" si="19"/>
        <v>1</v>
      </c>
      <c r="AY39" s="142">
        <f t="shared" si="20"/>
        <v>1</v>
      </c>
      <c r="AZ39" s="142">
        <f t="shared" si="21"/>
        <v>0</v>
      </c>
      <c r="BA39" s="142">
        <f t="shared" si="22"/>
        <v>0</v>
      </c>
      <c r="BB39" s="142">
        <f t="shared" si="23"/>
        <v>1</v>
      </c>
      <c r="BC39" s="142">
        <f t="shared" si="24"/>
        <v>1</v>
      </c>
      <c r="BD39" s="142">
        <f t="shared" si="25"/>
        <v>1</v>
      </c>
      <c r="BE39" s="142">
        <f t="shared" si="26"/>
        <v>1</v>
      </c>
      <c r="BF39" s="142">
        <f t="shared" si="27"/>
        <v>1</v>
      </c>
      <c r="BG39" s="142">
        <f t="shared" si="28"/>
        <v>1</v>
      </c>
      <c r="BH39" s="143"/>
    </row>
    <row r="40" spans="1:60" ht="15" customHeight="1">
      <c r="A40" s="26">
        <v>33</v>
      </c>
      <c r="B40" s="125" t="s">
        <v>132</v>
      </c>
      <c r="C40" s="160">
        <f>'По області середня'!M38</f>
        <v>43.81</v>
      </c>
      <c r="D40" s="127">
        <f>'По області середня'!O38</f>
        <v>50.58</v>
      </c>
      <c r="E40" s="161">
        <f>'По області середня'!Q38</f>
        <v>47.07</v>
      </c>
      <c r="F40" s="106">
        <v>37</v>
      </c>
      <c r="G40" s="107">
        <v>56</v>
      </c>
      <c r="H40" s="177"/>
      <c r="I40" s="178"/>
      <c r="J40" s="177"/>
      <c r="K40" s="178"/>
      <c r="L40" s="177"/>
      <c r="M40" s="178"/>
      <c r="N40" s="177"/>
      <c r="O40" s="178"/>
      <c r="P40" s="177"/>
      <c r="Q40" s="178"/>
      <c r="R40" s="106">
        <v>55</v>
      </c>
      <c r="S40" s="107">
        <v>60</v>
      </c>
      <c r="T40" s="106">
        <v>55</v>
      </c>
      <c r="U40" s="107">
        <v>60</v>
      </c>
      <c r="V40" s="184"/>
      <c r="W40" s="178"/>
      <c r="X40" s="106">
        <v>55</v>
      </c>
      <c r="Y40" s="107">
        <v>60</v>
      </c>
      <c r="Z40" s="106">
        <v>55</v>
      </c>
      <c r="AA40" s="107">
        <v>60</v>
      </c>
      <c r="AB40" s="166">
        <v>57</v>
      </c>
      <c r="AC40" s="165">
        <v>65</v>
      </c>
      <c r="AD40" s="138">
        <f t="shared" si="29"/>
        <v>37</v>
      </c>
      <c r="AE40" s="127">
        <f t="shared" si="0"/>
        <v>65</v>
      </c>
      <c r="AF40" s="139">
        <f t="shared" si="1"/>
        <v>19298668125</v>
      </c>
      <c r="AG40" s="140">
        <f t="shared" si="2"/>
        <v>6</v>
      </c>
      <c r="AH40" s="139">
        <f t="shared" si="3"/>
        <v>47174400000</v>
      </c>
      <c r="AI40" s="140">
        <f t="shared" si="4"/>
        <v>6</v>
      </c>
      <c r="AJ40" s="141">
        <f t="shared" si="5"/>
        <v>1</v>
      </c>
      <c r="AK40" s="141">
        <f t="shared" si="6"/>
        <v>1</v>
      </c>
      <c r="AL40" s="142">
        <f t="shared" si="7"/>
        <v>0</v>
      </c>
      <c r="AM40" s="142">
        <f t="shared" si="8"/>
        <v>0</v>
      </c>
      <c r="AN40" s="142">
        <f t="shared" si="9"/>
        <v>0</v>
      </c>
      <c r="AO40" s="142">
        <f t="shared" si="10"/>
        <v>0</v>
      </c>
      <c r="AP40" s="142">
        <f t="shared" si="11"/>
        <v>0</v>
      </c>
      <c r="AQ40" s="142">
        <f t="shared" si="12"/>
        <v>0</v>
      </c>
      <c r="AR40" s="142">
        <f t="shared" si="13"/>
        <v>0</v>
      </c>
      <c r="AS40" s="142">
        <f t="shared" si="14"/>
        <v>0</v>
      </c>
      <c r="AT40" s="142">
        <f t="shared" si="15"/>
        <v>0</v>
      </c>
      <c r="AU40" s="142">
        <f t="shared" si="16"/>
        <v>0</v>
      </c>
      <c r="AV40" s="142">
        <f t="shared" si="17"/>
        <v>1</v>
      </c>
      <c r="AW40" s="142">
        <f t="shared" si="18"/>
        <v>1</v>
      </c>
      <c r="AX40" s="142">
        <f t="shared" si="19"/>
        <v>1</v>
      </c>
      <c r="AY40" s="142">
        <f t="shared" si="20"/>
        <v>1</v>
      </c>
      <c r="AZ40" s="142">
        <f t="shared" si="21"/>
        <v>0</v>
      </c>
      <c r="BA40" s="142">
        <f t="shared" si="22"/>
        <v>0</v>
      </c>
      <c r="BB40" s="142">
        <f t="shared" si="23"/>
        <v>1</v>
      </c>
      <c r="BC40" s="142">
        <f t="shared" si="24"/>
        <v>1</v>
      </c>
      <c r="BD40" s="142">
        <f t="shared" si="25"/>
        <v>1</v>
      </c>
      <c r="BE40" s="142">
        <f t="shared" si="26"/>
        <v>1</v>
      </c>
      <c r="BF40" s="142">
        <f t="shared" si="27"/>
        <v>1</v>
      </c>
      <c r="BG40" s="142">
        <f t="shared" si="28"/>
        <v>1</v>
      </c>
      <c r="BH40" s="143"/>
    </row>
    <row r="41" spans="1:60" ht="15" customHeight="1">
      <c r="A41" s="26">
        <v>34</v>
      </c>
      <c r="B41" s="124" t="s">
        <v>30</v>
      </c>
      <c r="C41" s="160">
        <f>'По області середня'!M39</f>
        <v>65.45</v>
      </c>
      <c r="D41" s="127">
        <f>'По області середня'!O39</f>
        <v>76.39</v>
      </c>
      <c r="E41" s="161">
        <f>'По області середня'!Q39</f>
        <v>70.71</v>
      </c>
      <c r="F41" s="106">
        <v>76.9</v>
      </c>
      <c r="G41" s="107">
        <v>89.9</v>
      </c>
      <c r="H41" s="177"/>
      <c r="I41" s="178"/>
      <c r="J41" s="177"/>
      <c r="K41" s="178"/>
      <c r="L41" s="177"/>
      <c r="M41" s="178"/>
      <c r="N41" s="177"/>
      <c r="O41" s="178"/>
      <c r="P41" s="177"/>
      <c r="Q41" s="178"/>
      <c r="R41" s="106">
        <v>65</v>
      </c>
      <c r="S41" s="107">
        <v>78</v>
      </c>
      <c r="T41" s="106">
        <v>65</v>
      </c>
      <c r="U41" s="107">
        <v>80</v>
      </c>
      <c r="V41" s="184"/>
      <c r="W41" s="178"/>
      <c r="X41" s="106">
        <v>65</v>
      </c>
      <c r="Y41" s="107">
        <v>78</v>
      </c>
      <c r="Z41" s="106">
        <v>65</v>
      </c>
      <c r="AA41" s="107">
        <v>78</v>
      </c>
      <c r="AB41" s="166">
        <v>65</v>
      </c>
      <c r="AC41" s="165">
        <v>75</v>
      </c>
      <c r="AD41" s="138">
        <f t="shared" si="29"/>
        <v>65</v>
      </c>
      <c r="AE41" s="127">
        <f t="shared" si="0"/>
        <v>89.9</v>
      </c>
      <c r="AF41" s="139">
        <f t="shared" si="1"/>
        <v>89226349062.5</v>
      </c>
      <c r="AG41" s="140">
        <f t="shared" si="2"/>
        <v>6</v>
      </c>
      <c r="AH41" s="139">
        <f t="shared" si="3"/>
        <v>255973348800</v>
      </c>
      <c r="AI41" s="140">
        <f t="shared" si="4"/>
        <v>6</v>
      </c>
      <c r="AJ41" s="141">
        <f t="shared" si="5"/>
        <v>1</v>
      </c>
      <c r="AK41" s="141">
        <f t="shared" si="6"/>
        <v>1</v>
      </c>
      <c r="AL41" s="142">
        <f t="shared" si="7"/>
        <v>0</v>
      </c>
      <c r="AM41" s="142">
        <f t="shared" si="8"/>
        <v>0</v>
      </c>
      <c r="AN41" s="142">
        <f t="shared" si="9"/>
        <v>0</v>
      </c>
      <c r="AO41" s="142">
        <f t="shared" si="10"/>
        <v>0</v>
      </c>
      <c r="AP41" s="142">
        <f t="shared" si="11"/>
        <v>0</v>
      </c>
      <c r="AQ41" s="142">
        <f t="shared" si="12"/>
        <v>0</v>
      </c>
      <c r="AR41" s="142">
        <f t="shared" si="13"/>
        <v>0</v>
      </c>
      <c r="AS41" s="142">
        <f t="shared" si="14"/>
        <v>0</v>
      </c>
      <c r="AT41" s="142">
        <f t="shared" si="15"/>
        <v>0</v>
      </c>
      <c r="AU41" s="142">
        <f t="shared" si="16"/>
        <v>0</v>
      </c>
      <c r="AV41" s="142">
        <f t="shared" si="17"/>
        <v>1</v>
      </c>
      <c r="AW41" s="142">
        <f t="shared" si="18"/>
        <v>1</v>
      </c>
      <c r="AX41" s="142">
        <f t="shared" si="19"/>
        <v>1</v>
      </c>
      <c r="AY41" s="142">
        <f t="shared" si="20"/>
        <v>1</v>
      </c>
      <c r="AZ41" s="142">
        <f t="shared" si="21"/>
        <v>0</v>
      </c>
      <c r="BA41" s="142">
        <f t="shared" si="22"/>
        <v>0</v>
      </c>
      <c r="BB41" s="142">
        <f t="shared" si="23"/>
        <v>1</v>
      </c>
      <c r="BC41" s="142">
        <f t="shared" si="24"/>
        <v>1</v>
      </c>
      <c r="BD41" s="142">
        <f t="shared" si="25"/>
        <v>1</v>
      </c>
      <c r="BE41" s="142">
        <f t="shared" si="26"/>
        <v>1</v>
      </c>
      <c r="BF41" s="142">
        <f t="shared" si="27"/>
        <v>1</v>
      </c>
      <c r="BG41" s="142">
        <f t="shared" si="28"/>
        <v>1</v>
      </c>
      <c r="BH41" s="143"/>
    </row>
    <row r="42" spans="1:60" ht="15" customHeight="1">
      <c r="A42" s="26">
        <v>35</v>
      </c>
      <c r="B42" s="124" t="s">
        <v>24</v>
      </c>
      <c r="C42" s="160">
        <f>'По області середня'!M40</f>
        <v>39.78</v>
      </c>
      <c r="D42" s="127">
        <f>'По області середня'!O40</f>
        <v>41.97</v>
      </c>
      <c r="E42" s="161">
        <f>'По області середня'!Q40</f>
        <v>40.86</v>
      </c>
      <c r="F42" s="106">
        <v>38.9</v>
      </c>
      <c r="G42" s="107">
        <v>38.9</v>
      </c>
      <c r="H42" s="177"/>
      <c r="I42" s="178"/>
      <c r="J42" s="177"/>
      <c r="K42" s="178"/>
      <c r="L42" s="177"/>
      <c r="M42" s="178"/>
      <c r="N42" s="177"/>
      <c r="O42" s="178"/>
      <c r="P42" s="177"/>
      <c r="Q42" s="178"/>
      <c r="R42" s="106">
        <v>40</v>
      </c>
      <c r="S42" s="107">
        <v>41</v>
      </c>
      <c r="T42" s="106">
        <v>39</v>
      </c>
      <c r="U42" s="107">
        <v>41</v>
      </c>
      <c r="V42" s="184"/>
      <c r="W42" s="178"/>
      <c r="X42" s="106">
        <v>39</v>
      </c>
      <c r="Y42" s="107">
        <v>41</v>
      </c>
      <c r="Z42" s="106">
        <v>40</v>
      </c>
      <c r="AA42" s="107">
        <v>41</v>
      </c>
      <c r="AB42" s="166">
        <v>39</v>
      </c>
      <c r="AC42" s="165">
        <v>39</v>
      </c>
      <c r="AD42" s="138">
        <f t="shared" si="29"/>
        <v>38.9</v>
      </c>
      <c r="AE42" s="127">
        <f t="shared" si="0"/>
        <v>41</v>
      </c>
      <c r="AF42" s="139">
        <f t="shared" si="1"/>
        <v>3692014560</v>
      </c>
      <c r="AG42" s="140">
        <f t="shared" si="2"/>
        <v>6</v>
      </c>
      <c r="AH42" s="139">
        <f t="shared" si="3"/>
        <v>4286962013.1</v>
      </c>
      <c r="AI42" s="140">
        <f t="shared" si="4"/>
        <v>6</v>
      </c>
      <c r="AJ42" s="141">
        <f t="shared" si="5"/>
        <v>1</v>
      </c>
      <c r="AK42" s="141">
        <f t="shared" si="6"/>
        <v>1</v>
      </c>
      <c r="AL42" s="142">
        <f t="shared" si="7"/>
        <v>0</v>
      </c>
      <c r="AM42" s="142">
        <f t="shared" si="8"/>
        <v>0</v>
      </c>
      <c r="AN42" s="142">
        <f t="shared" si="9"/>
        <v>0</v>
      </c>
      <c r="AO42" s="142">
        <f t="shared" si="10"/>
        <v>0</v>
      </c>
      <c r="AP42" s="142">
        <f t="shared" si="11"/>
        <v>0</v>
      </c>
      <c r="AQ42" s="142">
        <f t="shared" si="12"/>
        <v>0</v>
      </c>
      <c r="AR42" s="142">
        <f t="shared" si="13"/>
        <v>0</v>
      </c>
      <c r="AS42" s="142">
        <f t="shared" si="14"/>
        <v>0</v>
      </c>
      <c r="AT42" s="142">
        <f t="shared" si="15"/>
        <v>0</v>
      </c>
      <c r="AU42" s="142">
        <f t="shared" si="16"/>
        <v>0</v>
      </c>
      <c r="AV42" s="142">
        <f t="shared" si="17"/>
        <v>1</v>
      </c>
      <c r="AW42" s="142">
        <f t="shared" si="18"/>
        <v>1</v>
      </c>
      <c r="AX42" s="142">
        <f t="shared" si="19"/>
        <v>1</v>
      </c>
      <c r="AY42" s="142">
        <f t="shared" si="20"/>
        <v>1</v>
      </c>
      <c r="AZ42" s="142">
        <f t="shared" si="21"/>
        <v>0</v>
      </c>
      <c r="BA42" s="142">
        <f t="shared" si="22"/>
        <v>0</v>
      </c>
      <c r="BB42" s="142">
        <f t="shared" si="23"/>
        <v>1</v>
      </c>
      <c r="BC42" s="142">
        <f t="shared" si="24"/>
        <v>1</v>
      </c>
      <c r="BD42" s="142">
        <f t="shared" si="25"/>
        <v>1</v>
      </c>
      <c r="BE42" s="142">
        <f t="shared" si="26"/>
        <v>1</v>
      </c>
      <c r="BF42" s="142">
        <f t="shared" si="27"/>
        <v>1</v>
      </c>
      <c r="BG42" s="142">
        <f t="shared" si="28"/>
        <v>1</v>
      </c>
      <c r="BH42" s="143"/>
    </row>
    <row r="43" spans="1:60" ht="15" customHeight="1">
      <c r="A43" s="26">
        <v>36</v>
      </c>
      <c r="B43" s="124" t="s">
        <v>25</v>
      </c>
      <c r="C43" s="160">
        <f>'По області середня'!M41</f>
        <v>53.23</v>
      </c>
      <c r="D43" s="127">
        <f>'По області середня'!O41</f>
        <v>55.85</v>
      </c>
      <c r="E43" s="161">
        <f>'По області середня'!Q41</f>
        <v>54.53</v>
      </c>
      <c r="F43" s="106">
        <v>75</v>
      </c>
      <c r="G43" s="107">
        <v>80</v>
      </c>
      <c r="H43" s="177"/>
      <c r="I43" s="178"/>
      <c r="J43" s="177"/>
      <c r="K43" s="178"/>
      <c r="L43" s="177"/>
      <c r="M43" s="178"/>
      <c r="N43" s="177"/>
      <c r="O43" s="178"/>
      <c r="P43" s="177"/>
      <c r="Q43" s="178"/>
      <c r="R43" s="106">
        <v>45</v>
      </c>
      <c r="S43" s="107">
        <v>45</v>
      </c>
      <c r="T43" s="106">
        <v>45</v>
      </c>
      <c r="U43" s="107">
        <v>45</v>
      </c>
      <c r="V43" s="184"/>
      <c r="W43" s="178"/>
      <c r="X43" s="106">
        <v>45</v>
      </c>
      <c r="Y43" s="107">
        <v>45</v>
      </c>
      <c r="Z43" s="106">
        <v>45</v>
      </c>
      <c r="AA43" s="107">
        <v>45</v>
      </c>
      <c r="AB43" s="166">
        <v>60</v>
      </c>
      <c r="AC43" s="165">
        <v>60</v>
      </c>
      <c r="AD43" s="138">
        <f t="shared" si="29"/>
        <v>45</v>
      </c>
      <c r="AE43" s="127">
        <f t="shared" si="0"/>
        <v>80</v>
      </c>
      <c r="AF43" s="139">
        <f t="shared" si="1"/>
        <v>18452812500</v>
      </c>
      <c r="AG43" s="140">
        <f t="shared" si="2"/>
        <v>6</v>
      </c>
      <c r="AH43" s="139">
        <f t="shared" si="3"/>
        <v>19683000000</v>
      </c>
      <c r="AI43" s="140">
        <f t="shared" si="4"/>
        <v>6</v>
      </c>
      <c r="AJ43" s="141">
        <f t="shared" si="5"/>
        <v>1</v>
      </c>
      <c r="AK43" s="141">
        <f t="shared" si="6"/>
        <v>1</v>
      </c>
      <c r="AL43" s="142">
        <f t="shared" si="7"/>
        <v>0</v>
      </c>
      <c r="AM43" s="142">
        <f t="shared" si="8"/>
        <v>0</v>
      </c>
      <c r="AN43" s="142">
        <f t="shared" si="9"/>
        <v>0</v>
      </c>
      <c r="AO43" s="142">
        <f t="shared" si="10"/>
        <v>0</v>
      </c>
      <c r="AP43" s="142">
        <f t="shared" si="11"/>
        <v>0</v>
      </c>
      <c r="AQ43" s="142">
        <f t="shared" si="12"/>
        <v>0</v>
      </c>
      <c r="AR43" s="142">
        <f t="shared" si="13"/>
        <v>0</v>
      </c>
      <c r="AS43" s="142">
        <f t="shared" si="14"/>
        <v>0</v>
      </c>
      <c r="AT43" s="142">
        <f t="shared" si="15"/>
        <v>0</v>
      </c>
      <c r="AU43" s="142">
        <f t="shared" si="16"/>
        <v>0</v>
      </c>
      <c r="AV43" s="142">
        <f t="shared" si="17"/>
        <v>1</v>
      </c>
      <c r="AW43" s="142">
        <f t="shared" si="18"/>
        <v>1</v>
      </c>
      <c r="AX43" s="142">
        <f t="shared" si="19"/>
        <v>1</v>
      </c>
      <c r="AY43" s="142">
        <f t="shared" si="20"/>
        <v>1</v>
      </c>
      <c r="AZ43" s="142">
        <f t="shared" si="21"/>
        <v>0</v>
      </c>
      <c r="BA43" s="142">
        <f t="shared" si="22"/>
        <v>0</v>
      </c>
      <c r="BB43" s="142">
        <f t="shared" si="23"/>
        <v>1</v>
      </c>
      <c r="BC43" s="142">
        <f t="shared" si="24"/>
        <v>1</v>
      </c>
      <c r="BD43" s="142">
        <f t="shared" si="25"/>
        <v>1</v>
      </c>
      <c r="BE43" s="142">
        <f t="shared" si="26"/>
        <v>1</v>
      </c>
      <c r="BF43" s="142">
        <f t="shared" si="27"/>
        <v>1</v>
      </c>
      <c r="BG43" s="142">
        <f t="shared" si="28"/>
        <v>1</v>
      </c>
      <c r="BH43" s="143"/>
    </row>
    <row r="44" spans="1:60" ht="15" customHeight="1">
      <c r="A44" s="26">
        <v>37</v>
      </c>
      <c r="B44" s="124" t="s">
        <v>26</v>
      </c>
      <c r="C44" s="160">
        <f>'По області середня'!M42</f>
        <v>14.82</v>
      </c>
      <c r="D44" s="127">
        <f>'По області середня'!O42</f>
        <v>16.07</v>
      </c>
      <c r="E44" s="161">
        <f>'По області середня'!Q42</f>
        <v>15.43</v>
      </c>
      <c r="F44" s="106">
        <v>16.5</v>
      </c>
      <c r="G44" s="107">
        <v>16.5</v>
      </c>
      <c r="H44" s="177"/>
      <c r="I44" s="178"/>
      <c r="J44" s="177"/>
      <c r="K44" s="178"/>
      <c r="L44" s="177"/>
      <c r="M44" s="178"/>
      <c r="N44" s="177"/>
      <c r="O44" s="178"/>
      <c r="P44" s="177"/>
      <c r="Q44" s="178"/>
      <c r="R44" s="106">
        <v>14</v>
      </c>
      <c r="S44" s="107">
        <v>17</v>
      </c>
      <c r="T44" s="106">
        <v>14</v>
      </c>
      <c r="U44" s="107">
        <v>16</v>
      </c>
      <c r="V44" s="184"/>
      <c r="W44" s="178"/>
      <c r="X44" s="106">
        <v>14</v>
      </c>
      <c r="Y44" s="107">
        <v>17</v>
      </c>
      <c r="Z44" s="106">
        <v>14</v>
      </c>
      <c r="AA44" s="107">
        <v>16</v>
      </c>
      <c r="AB44" s="166">
        <v>16.5</v>
      </c>
      <c r="AC44" s="165">
        <v>16.5</v>
      </c>
      <c r="AD44" s="138">
        <f t="shared" si="29"/>
        <v>14</v>
      </c>
      <c r="AE44" s="127">
        <f t="shared" si="0"/>
        <v>17</v>
      </c>
      <c r="AF44" s="139">
        <f t="shared" si="1"/>
        <v>10458756</v>
      </c>
      <c r="AG44" s="140">
        <f t="shared" si="2"/>
        <v>6</v>
      </c>
      <c r="AH44" s="139">
        <f t="shared" si="3"/>
        <v>20142144</v>
      </c>
      <c r="AI44" s="140">
        <f t="shared" si="4"/>
        <v>6</v>
      </c>
      <c r="AJ44" s="141">
        <f t="shared" si="5"/>
        <v>1</v>
      </c>
      <c r="AK44" s="141">
        <f t="shared" si="6"/>
        <v>1</v>
      </c>
      <c r="AL44" s="142">
        <f t="shared" si="7"/>
        <v>0</v>
      </c>
      <c r="AM44" s="142">
        <f t="shared" si="8"/>
        <v>0</v>
      </c>
      <c r="AN44" s="142">
        <f t="shared" si="9"/>
        <v>0</v>
      </c>
      <c r="AO44" s="142">
        <f t="shared" si="10"/>
        <v>0</v>
      </c>
      <c r="AP44" s="142">
        <f t="shared" si="11"/>
        <v>0</v>
      </c>
      <c r="AQ44" s="142">
        <f t="shared" si="12"/>
        <v>0</v>
      </c>
      <c r="AR44" s="142">
        <f t="shared" si="13"/>
        <v>0</v>
      </c>
      <c r="AS44" s="142">
        <f t="shared" si="14"/>
        <v>0</v>
      </c>
      <c r="AT44" s="142">
        <f t="shared" si="15"/>
        <v>0</v>
      </c>
      <c r="AU44" s="142">
        <f t="shared" si="16"/>
        <v>0</v>
      </c>
      <c r="AV44" s="142">
        <f t="shared" si="17"/>
        <v>1</v>
      </c>
      <c r="AW44" s="142">
        <f t="shared" si="18"/>
        <v>1</v>
      </c>
      <c r="AX44" s="142">
        <f t="shared" si="19"/>
        <v>1</v>
      </c>
      <c r="AY44" s="142">
        <f t="shared" si="20"/>
        <v>1</v>
      </c>
      <c r="AZ44" s="142">
        <f t="shared" si="21"/>
        <v>0</v>
      </c>
      <c r="BA44" s="142">
        <f t="shared" si="22"/>
        <v>0</v>
      </c>
      <c r="BB44" s="142">
        <f t="shared" si="23"/>
        <v>1</v>
      </c>
      <c r="BC44" s="142">
        <f t="shared" si="24"/>
        <v>1</v>
      </c>
      <c r="BD44" s="142">
        <f t="shared" si="25"/>
        <v>1</v>
      </c>
      <c r="BE44" s="142">
        <f t="shared" si="26"/>
        <v>1</v>
      </c>
      <c r="BF44" s="142">
        <f t="shared" si="27"/>
        <v>1</v>
      </c>
      <c r="BG44" s="142">
        <f t="shared" si="28"/>
        <v>1</v>
      </c>
      <c r="BH44" s="143"/>
    </row>
    <row r="45" spans="1:60" ht="15">
      <c r="A45" s="26">
        <v>38</v>
      </c>
      <c r="B45" s="125" t="s">
        <v>135</v>
      </c>
      <c r="C45" s="160" t="str">
        <f>'По області середня'!M43</f>
        <v> </v>
      </c>
      <c r="D45" s="127" t="str">
        <f>'По області середня'!O43</f>
        <v> </v>
      </c>
      <c r="E45" s="161" t="str">
        <f>'По області середня'!Q43</f>
        <v> </v>
      </c>
      <c r="F45" s="106"/>
      <c r="G45" s="107"/>
      <c r="H45" s="177"/>
      <c r="I45" s="178"/>
      <c r="J45" s="177"/>
      <c r="K45" s="178"/>
      <c r="L45" s="177"/>
      <c r="M45" s="178"/>
      <c r="N45" s="177"/>
      <c r="O45" s="178"/>
      <c r="P45" s="177"/>
      <c r="Q45" s="178"/>
      <c r="R45" s="106"/>
      <c r="S45" s="107"/>
      <c r="T45" s="106"/>
      <c r="U45" s="107"/>
      <c r="V45" s="184"/>
      <c r="W45" s="178"/>
      <c r="X45" s="106"/>
      <c r="Y45" s="107"/>
      <c r="Z45" s="106"/>
      <c r="AA45" s="107"/>
      <c r="AB45" s="166"/>
      <c r="AC45" s="165"/>
      <c r="AD45" s="138" t="e">
        <f t="shared" si="29"/>
        <v>#NUM!</v>
      </c>
      <c r="AE45" s="127">
        <f t="shared" si="0"/>
        <v>0</v>
      </c>
      <c r="AF45" s="139">
        <f t="shared" si="1"/>
        <v>1</v>
      </c>
      <c r="AG45" s="140">
        <f t="shared" si="2"/>
        <v>0</v>
      </c>
      <c r="AH45" s="139">
        <f t="shared" si="3"/>
        <v>1</v>
      </c>
      <c r="AI45" s="140">
        <f t="shared" si="4"/>
        <v>0</v>
      </c>
      <c r="AJ45" s="141">
        <f t="shared" si="5"/>
        <v>0</v>
      </c>
      <c r="AK45" s="141">
        <f t="shared" si="6"/>
        <v>0</v>
      </c>
      <c r="AL45" s="142">
        <f t="shared" si="7"/>
        <v>0</v>
      </c>
      <c r="AM45" s="142">
        <f t="shared" si="8"/>
        <v>0</v>
      </c>
      <c r="AN45" s="142">
        <f t="shared" si="9"/>
        <v>0</v>
      </c>
      <c r="AO45" s="142">
        <f t="shared" si="10"/>
        <v>0</v>
      </c>
      <c r="AP45" s="142">
        <f t="shared" si="11"/>
        <v>0</v>
      </c>
      <c r="AQ45" s="142">
        <f t="shared" si="12"/>
        <v>0</v>
      </c>
      <c r="AR45" s="142">
        <f t="shared" si="13"/>
        <v>0</v>
      </c>
      <c r="AS45" s="142">
        <f t="shared" si="14"/>
        <v>0</v>
      </c>
      <c r="AT45" s="142">
        <f t="shared" si="15"/>
        <v>0</v>
      </c>
      <c r="AU45" s="142">
        <f t="shared" si="16"/>
        <v>0</v>
      </c>
      <c r="AV45" s="142">
        <f t="shared" si="17"/>
        <v>0</v>
      </c>
      <c r="AW45" s="142">
        <f t="shared" si="18"/>
        <v>0</v>
      </c>
      <c r="AX45" s="142">
        <f t="shared" si="19"/>
        <v>0</v>
      </c>
      <c r="AY45" s="142">
        <f t="shared" si="20"/>
        <v>0</v>
      </c>
      <c r="AZ45" s="142">
        <f t="shared" si="21"/>
        <v>0</v>
      </c>
      <c r="BA45" s="142">
        <f t="shared" si="22"/>
        <v>0</v>
      </c>
      <c r="BB45" s="142">
        <f t="shared" si="23"/>
        <v>0</v>
      </c>
      <c r="BC45" s="142">
        <f t="shared" si="24"/>
        <v>0</v>
      </c>
      <c r="BD45" s="142">
        <f t="shared" si="25"/>
        <v>0</v>
      </c>
      <c r="BE45" s="142">
        <f t="shared" si="26"/>
        <v>0</v>
      </c>
      <c r="BF45" s="142">
        <f t="shared" si="27"/>
        <v>0</v>
      </c>
      <c r="BG45" s="142">
        <f t="shared" si="28"/>
        <v>0</v>
      </c>
      <c r="BH45" s="143"/>
    </row>
    <row r="46" spans="1:60" ht="15" customHeight="1">
      <c r="A46" s="26">
        <v>39</v>
      </c>
      <c r="B46" s="124" t="s">
        <v>34</v>
      </c>
      <c r="C46" s="160">
        <f>'По області середня'!M44</f>
        <v>9.08</v>
      </c>
      <c r="D46" s="127">
        <f>'По області середня'!O44</f>
        <v>10.39</v>
      </c>
      <c r="E46" s="161">
        <f>'По області середня'!Q44</f>
        <v>9.72</v>
      </c>
      <c r="F46" s="106">
        <v>12</v>
      </c>
      <c r="G46" s="107">
        <v>12</v>
      </c>
      <c r="H46" s="177"/>
      <c r="I46" s="178"/>
      <c r="J46" s="177"/>
      <c r="K46" s="178"/>
      <c r="L46" s="177"/>
      <c r="M46" s="178"/>
      <c r="N46" s="177"/>
      <c r="O46" s="178"/>
      <c r="P46" s="177"/>
      <c r="Q46" s="178"/>
      <c r="R46" s="106">
        <v>9</v>
      </c>
      <c r="S46" s="107">
        <v>11</v>
      </c>
      <c r="T46" s="106">
        <v>9</v>
      </c>
      <c r="U46" s="107">
        <v>11</v>
      </c>
      <c r="V46" s="184"/>
      <c r="W46" s="178"/>
      <c r="X46" s="106">
        <v>9</v>
      </c>
      <c r="Y46" s="107">
        <v>11</v>
      </c>
      <c r="Z46" s="106">
        <v>9</v>
      </c>
      <c r="AA46" s="107">
        <v>11</v>
      </c>
      <c r="AB46" s="166"/>
      <c r="AC46" s="165"/>
      <c r="AD46" s="138">
        <f t="shared" si="29"/>
        <v>9</v>
      </c>
      <c r="AE46" s="127">
        <f t="shared" si="0"/>
        <v>12</v>
      </c>
      <c r="AF46" s="139">
        <f t="shared" si="1"/>
        <v>78732</v>
      </c>
      <c r="AG46" s="140">
        <f t="shared" si="2"/>
        <v>5</v>
      </c>
      <c r="AH46" s="139">
        <f t="shared" si="3"/>
        <v>175692</v>
      </c>
      <c r="AI46" s="140">
        <f t="shared" si="4"/>
        <v>5</v>
      </c>
      <c r="AJ46" s="141">
        <f t="shared" si="5"/>
        <v>1</v>
      </c>
      <c r="AK46" s="141">
        <f t="shared" si="6"/>
        <v>1</v>
      </c>
      <c r="AL46" s="142">
        <f t="shared" si="7"/>
        <v>0</v>
      </c>
      <c r="AM46" s="142">
        <f t="shared" si="8"/>
        <v>0</v>
      </c>
      <c r="AN46" s="142">
        <f t="shared" si="9"/>
        <v>0</v>
      </c>
      <c r="AO46" s="142">
        <f t="shared" si="10"/>
        <v>0</v>
      </c>
      <c r="AP46" s="142">
        <f t="shared" si="11"/>
        <v>0</v>
      </c>
      <c r="AQ46" s="142">
        <f t="shared" si="12"/>
        <v>0</v>
      </c>
      <c r="AR46" s="142">
        <f t="shared" si="13"/>
        <v>0</v>
      </c>
      <c r="AS46" s="142">
        <f t="shared" si="14"/>
        <v>0</v>
      </c>
      <c r="AT46" s="142">
        <f t="shared" si="15"/>
        <v>0</v>
      </c>
      <c r="AU46" s="142">
        <f t="shared" si="16"/>
        <v>0</v>
      </c>
      <c r="AV46" s="142">
        <f t="shared" si="17"/>
        <v>1</v>
      </c>
      <c r="AW46" s="142">
        <f t="shared" si="18"/>
        <v>1</v>
      </c>
      <c r="AX46" s="142">
        <f t="shared" si="19"/>
        <v>1</v>
      </c>
      <c r="AY46" s="142">
        <f t="shared" si="20"/>
        <v>1</v>
      </c>
      <c r="AZ46" s="142">
        <f t="shared" si="21"/>
        <v>0</v>
      </c>
      <c r="BA46" s="142">
        <f t="shared" si="22"/>
        <v>0</v>
      </c>
      <c r="BB46" s="142">
        <f t="shared" si="23"/>
        <v>1</v>
      </c>
      <c r="BC46" s="142">
        <f t="shared" si="24"/>
        <v>1</v>
      </c>
      <c r="BD46" s="142">
        <f t="shared" si="25"/>
        <v>1</v>
      </c>
      <c r="BE46" s="142">
        <f t="shared" si="26"/>
        <v>1</v>
      </c>
      <c r="BF46" s="142">
        <f t="shared" si="27"/>
        <v>0</v>
      </c>
      <c r="BG46" s="142">
        <f t="shared" si="28"/>
        <v>0</v>
      </c>
      <c r="BH46" s="143"/>
    </row>
    <row r="47" spans="1:60" ht="15" customHeight="1">
      <c r="A47" s="26">
        <v>40</v>
      </c>
      <c r="B47" s="124" t="s">
        <v>27</v>
      </c>
      <c r="C47" s="160">
        <f>'По області середня'!M45</f>
        <v>61.96</v>
      </c>
      <c r="D47" s="127">
        <f>'По області середня'!O45</f>
        <v>76.92</v>
      </c>
      <c r="E47" s="161">
        <f>'По області середня'!Q45</f>
        <v>69.03</v>
      </c>
      <c r="F47" s="106">
        <v>65</v>
      </c>
      <c r="G47" s="107">
        <v>75</v>
      </c>
      <c r="H47" s="177"/>
      <c r="I47" s="178"/>
      <c r="J47" s="177"/>
      <c r="K47" s="178"/>
      <c r="L47" s="177"/>
      <c r="M47" s="178"/>
      <c r="N47" s="177"/>
      <c r="O47" s="178"/>
      <c r="P47" s="177"/>
      <c r="Q47" s="178"/>
      <c r="R47" s="106">
        <v>60</v>
      </c>
      <c r="S47" s="107">
        <v>80</v>
      </c>
      <c r="T47" s="106">
        <v>60</v>
      </c>
      <c r="U47" s="107">
        <v>80</v>
      </c>
      <c r="V47" s="184"/>
      <c r="W47" s="178"/>
      <c r="X47" s="106">
        <v>60</v>
      </c>
      <c r="Y47" s="107">
        <v>80</v>
      </c>
      <c r="Z47" s="106">
        <v>60</v>
      </c>
      <c r="AA47" s="107">
        <v>80</v>
      </c>
      <c r="AB47" s="166">
        <v>62</v>
      </c>
      <c r="AC47" s="165">
        <v>85</v>
      </c>
      <c r="AD47" s="138">
        <f t="shared" si="29"/>
        <v>60</v>
      </c>
      <c r="AE47" s="127">
        <f t="shared" si="0"/>
        <v>85</v>
      </c>
      <c r="AF47" s="139">
        <f t="shared" si="1"/>
        <v>52228800000</v>
      </c>
      <c r="AG47" s="140">
        <f t="shared" si="2"/>
        <v>6</v>
      </c>
      <c r="AH47" s="139">
        <f t="shared" si="3"/>
        <v>261120000000</v>
      </c>
      <c r="AI47" s="140">
        <f t="shared" si="4"/>
        <v>6</v>
      </c>
      <c r="AJ47" s="141">
        <f t="shared" si="5"/>
        <v>1</v>
      </c>
      <c r="AK47" s="141">
        <f t="shared" si="6"/>
        <v>1</v>
      </c>
      <c r="AL47" s="142">
        <f t="shared" si="7"/>
        <v>0</v>
      </c>
      <c r="AM47" s="142">
        <f t="shared" si="8"/>
        <v>0</v>
      </c>
      <c r="AN47" s="142">
        <f t="shared" si="9"/>
        <v>0</v>
      </c>
      <c r="AO47" s="142">
        <f t="shared" si="10"/>
        <v>0</v>
      </c>
      <c r="AP47" s="142">
        <f t="shared" si="11"/>
        <v>0</v>
      </c>
      <c r="AQ47" s="142">
        <f t="shared" si="12"/>
        <v>0</v>
      </c>
      <c r="AR47" s="142">
        <f t="shared" si="13"/>
        <v>0</v>
      </c>
      <c r="AS47" s="142">
        <f t="shared" si="14"/>
        <v>0</v>
      </c>
      <c r="AT47" s="142">
        <f t="shared" si="15"/>
        <v>0</v>
      </c>
      <c r="AU47" s="142">
        <f t="shared" si="16"/>
        <v>0</v>
      </c>
      <c r="AV47" s="142">
        <f t="shared" si="17"/>
        <v>1</v>
      </c>
      <c r="AW47" s="142">
        <f t="shared" si="18"/>
        <v>1</v>
      </c>
      <c r="AX47" s="142">
        <f t="shared" si="19"/>
        <v>1</v>
      </c>
      <c r="AY47" s="142">
        <f t="shared" si="20"/>
        <v>1</v>
      </c>
      <c r="AZ47" s="142">
        <f t="shared" si="21"/>
        <v>0</v>
      </c>
      <c r="BA47" s="142">
        <f t="shared" si="22"/>
        <v>0</v>
      </c>
      <c r="BB47" s="142">
        <f t="shared" si="23"/>
        <v>1</v>
      </c>
      <c r="BC47" s="142">
        <f t="shared" si="24"/>
        <v>1</v>
      </c>
      <c r="BD47" s="142">
        <f t="shared" si="25"/>
        <v>1</v>
      </c>
      <c r="BE47" s="142">
        <f t="shared" si="26"/>
        <v>1</v>
      </c>
      <c r="BF47" s="142">
        <f t="shared" si="27"/>
        <v>1</v>
      </c>
      <c r="BG47" s="142">
        <f t="shared" si="28"/>
        <v>1</v>
      </c>
      <c r="BH47" s="143"/>
    </row>
    <row r="48" spans="1:60" ht="15" customHeight="1">
      <c r="A48" s="26">
        <v>41</v>
      </c>
      <c r="B48" s="124" t="s">
        <v>138</v>
      </c>
      <c r="C48" s="160">
        <f>'По області середня'!M46</f>
        <v>68.8</v>
      </c>
      <c r="D48" s="127">
        <f>'По області середня'!O46</f>
        <v>84.23</v>
      </c>
      <c r="E48" s="161">
        <f>'По області середня'!Q46</f>
        <v>76.13</v>
      </c>
      <c r="F48" s="106">
        <v>75</v>
      </c>
      <c r="G48" s="107">
        <v>94</v>
      </c>
      <c r="H48" s="177"/>
      <c r="I48" s="178"/>
      <c r="J48" s="177"/>
      <c r="K48" s="178"/>
      <c r="L48" s="177"/>
      <c r="M48" s="178"/>
      <c r="N48" s="177"/>
      <c r="O48" s="178"/>
      <c r="P48" s="177"/>
      <c r="Q48" s="178"/>
      <c r="R48" s="106">
        <v>65</v>
      </c>
      <c r="S48" s="107">
        <v>82</v>
      </c>
      <c r="T48" s="106">
        <v>65</v>
      </c>
      <c r="U48" s="107">
        <v>82</v>
      </c>
      <c r="V48" s="184"/>
      <c r="W48" s="178"/>
      <c r="X48" s="106">
        <v>65</v>
      </c>
      <c r="Y48" s="107">
        <v>85</v>
      </c>
      <c r="Z48" s="106">
        <v>65</v>
      </c>
      <c r="AA48" s="107">
        <v>82</v>
      </c>
      <c r="AB48" s="166">
        <v>70</v>
      </c>
      <c r="AC48" s="165">
        <v>80</v>
      </c>
      <c r="AD48" s="138">
        <f t="shared" si="29"/>
        <v>65</v>
      </c>
      <c r="AE48" s="127">
        <f t="shared" si="0"/>
        <v>94</v>
      </c>
      <c r="AF48" s="139">
        <f t="shared" si="1"/>
        <v>93715781250</v>
      </c>
      <c r="AG48" s="140">
        <f t="shared" si="2"/>
        <v>6</v>
      </c>
      <c r="AH48" s="139">
        <f t="shared" si="3"/>
        <v>352434425600</v>
      </c>
      <c r="AI48" s="140">
        <f t="shared" si="4"/>
        <v>6</v>
      </c>
      <c r="AJ48" s="141">
        <f t="shared" si="5"/>
        <v>1</v>
      </c>
      <c r="AK48" s="141">
        <f t="shared" si="6"/>
        <v>1</v>
      </c>
      <c r="AL48" s="142">
        <f t="shared" si="7"/>
        <v>0</v>
      </c>
      <c r="AM48" s="142">
        <f t="shared" si="8"/>
        <v>0</v>
      </c>
      <c r="AN48" s="142">
        <f t="shared" si="9"/>
        <v>0</v>
      </c>
      <c r="AO48" s="142">
        <f t="shared" si="10"/>
        <v>0</v>
      </c>
      <c r="AP48" s="142">
        <f t="shared" si="11"/>
        <v>0</v>
      </c>
      <c r="AQ48" s="142">
        <f t="shared" si="12"/>
        <v>0</v>
      </c>
      <c r="AR48" s="142">
        <f t="shared" si="13"/>
        <v>0</v>
      </c>
      <c r="AS48" s="142">
        <f t="shared" si="14"/>
        <v>0</v>
      </c>
      <c r="AT48" s="142">
        <f t="shared" si="15"/>
        <v>0</v>
      </c>
      <c r="AU48" s="142">
        <f t="shared" si="16"/>
        <v>0</v>
      </c>
      <c r="AV48" s="142">
        <f t="shared" si="17"/>
        <v>1</v>
      </c>
      <c r="AW48" s="142">
        <f t="shared" si="18"/>
        <v>1</v>
      </c>
      <c r="AX48" s="142">
        <f t="shared" si="19"/>
        <v>1</v>
      </c>
      <c r="AY48" s="142">
        <f t="shared" si="20"/>
        <v>1</v>
      </c>
      <c r="AZ48" s="142">
        <f t="shared" si="21"/>
        <v>0</v>
      </c>
      <c r="BA48" s="142">
        <f t="shared" si="22"/>
        <v>0</v>
      </c>
      <c r="BB48" s="142">
        <f t="shared" si="23"/>
        <v>1</v>
      </c>
      <c r="BC48" s="142">
        <f t="shared" si="24"/>
        <v>1</v>
      </c>
      <c r="BD48" s="142">
        <f t="shared" si="25"/>
        <v>1</v>
      </c>
      <c r="BE48" s="142">
        <f t="shared" si="26"/>
        <v>1</v>
      </c>
      <c r="BF48" s="142">
        <f t="shared" si="27"/>
        <v>1</v>
      </c>
      <c r="BG48" s="142">
        <f t="shared" si="28"/>
        <v>1</v>
      </c>
      <c r="BH48" s="143"/>
    </row>
    <row r="49" spans="1:60" ht="15" customHeight="1">
      <c r="A49" s="26">
        <v>42</v>
      </c>
      <c r="B49" s="124" t="s">
        <v>28</v>
      </c>
      <c r="C49" s="160">
        <f>'По області середня'!M47</f>
        <v>34.64</v>
      </c>
      <c r="D49" s="127">
        <f>'По області середня'!O47</f>
        <v>36.23</v>
      </c>
      <c r="E49" s="161">
        <f>'По області середня'!Q47</f>
        <v>35.43</v>
      </c>
      <c r="F49" s="106"/>
      <c r="G49" s="107"/>
      <c r="H49" s="177"/>
      <c r="I49" s="178"/>
      <c r="J49" s="177"/>
      <c r="K49" s="178"/>
      <c r="L49" s="177"/>
      <c r="M49" s="178"/>
      <c r="N49" s="177"/>
      <c r="O49" s="178"/>
      <c r="P49" s="177"/>
      <c r="Q49" s="178"/>
      <c r="R49" s="106"/>
      <c r="S49" s="107"/>
      <c r="T49" s="106"/>
      <c r="U49" s="107"/>
      <c r="V49" s="184"/>
      <c r="W49" s="178"/>
      <c r="X49" s="106"/>
      <c r="Y49" s="107"/>
      <c r="Z49" s="106"/>
      <c r="AA49" s="107"/>
      <c r="AB49" s="166"/>
      <c r="AC49" s="165"/>
      <c r="AD49" s="138" t="e">
        <f t="shared" si="29"/>
        <v>#NUM!</v>
      </c>
      <c r="AE49" s="127">
        <f t="shared" si="0"/>
        <v>0</v>
      </c>
      <c r="AF49" s="139">
        <f t="shared" si="1"/>
        <v>1</v>
      </c>
      <c r="AG49" s="140">
        <f t="shared" si="2"/>
        <v>0</v>
      </c>
      <c r="AH49" s="139">
        <f t="shared" si="3"/>
        <v>1</v>
      </c>
      <c r="AI49" s="140">
        <f t="shared" si="4"/>
        <v>0</v>
      </c>
      <c r="AJ49" s="141">
        <f t="shared" si="5"/>
        <v>0</v>
      </c>
      <c r="AK49" s="141">
        <f t="shared" si="6"/>
        <v>0</v>
      </c>
      <c r="AL49" s="142">
        <f t="shared" si="7"/>
        <v>0</v>
      </c>
      <c r="AM49" s="142">
        <f t="shared" si="8"/>
        <v>0</v>
      </c>
      <c r="AN49" s="142">
        <f t="shared" si="9"/>
        <v>0</v>
      </c>
      <c r="AO49" s="142">
        <f t="shared" si="10"/>
        <v>0</v>
      </c>
      <c r="AP49" s="142">
        <f t="shared" si="11"/>
        <v>0</v>
      </c>
      <c r="AQ49" s="142">
        <f t="shared" si="12"/>
        <v>0</v>
      </c>
      <c r="AR49" s="142">
        <f t="shared" si="13"/>
        <v>0</v>
      </c>
      <c r="AS49" s="142">
        <f t="shared" si="14"/>
        <v>0</v>
      </c>
      <c r="AT49" s="142">
        <f t="shared" si="15"/>
        <v>0</v>
      </c>
      <c r="AU49" s="142">
        <f t="shared" si="16"/>
        <v>0</v>
      </c>
      <c r="AV49" s="142">
        <f t="shared" si="17"/>
        <v>0</v>
      </c>
      <c r="AW49" s="142">
        <f t="shared" si="18"/>
        <v>0</v>
      </c>
      <c r="AX49" s="142">
        <f t="shared" si="19"/>
        <v>0</v>
      </c>
      <c r="AY49" s="142">
        <f t="shared" si="20"/>
        <v>0</v>
      </c>
      <c r="AZ49" s="142">
        <f t="shared" si="21"/>
        <v>0</v>
      </c>
      <c r="BA49" s="142">
        <f t="shared" si="22"/>
        <v>0</v>
      </c>
      <c r="BB49" s="142">
        <f t="shared" si="23"/>
        <v>0</v>
      </c>
      <c r="BC49" s="142">
        <f t="shared" si="24"/>
        <v>0</v>
      </c>
      <c r="BD49" s="142">
        <f t="shared" si="25"/>
        <v>0</v>
      </c>
      <c r="BE49" s="142">
        <f t="shared" si="26"/>
        <v>0</v>
      </c>
      <c r="BF49" s="142">
        <f t="shared" si="27"/>
        <v>0</v>
      </c>
      <c r="BG49" s="142">
        <f t="shared" si="28"/>
        <v>0</v>
      </c>
      <c r="BH49" s="143"/>
    </row>
    <row r="50" spans="1:60" ht="15" customHeight="1">
      <c r="A50" s="26">
        <v>43</v>
      </c>
      <c r="B50" s="124" t="s">
        <v>29</v>
      </c>
      <c r="C50" s="160">
        <f>'По області середня'!M48</f>
        <v>41.55</v>
      </c>
      <c r="D50" s="127">
        <f>'По області середня'!O48</f>
        <v>43.46</v>
      </c>
      <c r="E50" s="161">
        <f>'По області середня'!Q48</f>
        <v>42.49</v>
      </c>
      <c r="F50" s="106">
        <v>40</v>
      </c>
      <c r="G50" s="107">
        <v>45</v>
      </c>
      <c r="H50" s="177"/>
      <c r="I50" s="178"/>
      <c r="J50" s="177"/>
      <c r="K50" s="178"/>
      <c r="L50" s="177"/>
      <c r="M50" s="178"/>
      <c r="N50" s="177"/>
      <c r="O50" s="178"/>
      <c r="P50" s="177"/>
      <c r="Q50" s="178"/>
      <c r="R50" s="106">
        <v>50</v>
      </c>
      <c r="S50" s="107">
        <v>50</v>
      </c>
      <c r="T50" s="106">
        <v>50</v>
      </c>
      <c r="U50" s="107">
        <v>50</v>
      </c>
      <c r="V50" s="184"/>
      <c r="W50" s="178"/>
      <c r="X50" s="106">
        <v>50</v>
      </c>
      <c r="Y50" s="107">
        <v>50</v>
      </c>
      <c r="Z50" s="106">
        <v>50</v>
      </c>
      <c r="AA50" s="107">
        <v>50</v>
      </c>
      <c r="AB50" s="166">
        <v>35</v>
      </c>
      <c r="AC50" s="165">
        <v>40</v>
      </c>
      <c r="AD50" s="138">
        <f t="shared" si="29"/>
        <v>35</v>
      </c>
      <c r="AE50" s="127">
        <f t="shared" si="0"/>
        <v>50</v>
      </c>
      <c r="AF50" s="139">
        <f t="shared" si="1"/>
        <v>8750000000</v>
      </c>
      <c r="AG50" s="140">
        <f t="shared" si="2"/>
        <v>6</v>
      </c>
      <c r="AH50" s="139">
        <f t="shared" si="3"/>
        <v>11250000000</v>
      </c>
      <c r="AI50" s="140">
        <f t="shared" si="4"/>
        <v>6</v>
      </c>
      <c r="AJ50" s="141">
        <f t="shared" si="5"/>
        <v>1</v>
      </c>
      <c r="AK50" s="141">
        <f t="shared" si="6"/>
        <v>1</v>
      </c>
      <c r="AL50" s="142">
        <f t="shared" si="7"/>
        <v>0</v>
      </c>
      <c r="AM50" s="142">
        <f t="shared" si="8"/>
        <v>0</v>
      </c>
      <c r="AN50" s="142">
        <f t="shared" si="9"/>
        <v>0</v>
      </c>
      <c r="AO50" s="142">
        <f t="shared" si="10"/>
        <v>0</v>
      </c>
      <c r="AP50" s="142">
        <f t="shared" si="11"/>
        <v>0</v>
      </c>
      <c r="AQ50" s="142">
        <f t="shared" si="12"/>
        <v>0</v>
      </c>
      <c r="AR50" s="142">
        <f t="shared" si="13"/>
        <v>0</v>
      </c>
      <c r="AS50" s="142">
        <f t="shared" si="14"/>
        <v>0</v>
      </c>
      <c r="AT50" s="142">
        <f t="shared" si="15"/>
        <v>0</v>
      </c>
      <c r="AU50" s="142">
        <f t="shared" si="16"/>
        <v>0</v>
      </c>
      <c r="AV50" s="142">
        <f t="shared" si="17"/>
        <v>1</v>
      </c>
      <c r="AW50" s="142">
        <f t="shared" si="18"/>
        <v>1</v>
      </c>
      <c r="AX50" s="142">
        <f t="shared" si="19"/>
        <v>1</v>
      </c>
      <c r="AY50" s="142">
        <f t="shared" si="20"/>
        <v>1</v>
      </c>
      <c r="AZ50" s="142">
        <f t="shared" si="21"/>
        <v>0</v>
      </c>
      <c r="BA50" s="142">
        <f t="shared" si="22"/>
        <v>0</v>
      </c>
      <c r="BB50" s="142">
        <f t="shared" si="23"/>
        <v>1</v>
      </c>
      <c r="BC50" s="142">
        <f t="shared" si="24"/>
        <v>1</v>
      </c>
      <c r="BD50" s="142">
        <f t="shared" si="25"/>
        <v>1</v>
      </c>
      <c r="BE50" s="142">
        <f t="shared" si="26"/>
        <v>1</v>
      </c>
      <c r="BF50" s="142">
        <f t="shared" si="27"/>
        <v>1</v>
      </c>
      <c r="BG50" s="142">
        <f t="shared" si="28"/>
        <v>1</v>
      </c>
      <c r="BH50" s="143"/>
    </row>
    <row r="51" spans="1:60" ht="15">
      <c r="A51" s="26">
        <v>44</v>
      </c>
      <c r="B51" s="125" t="s">
        <v>133</v>
      </c>
      <c r="C51" s="160">
        <f>'По області середня'!M49</f>
        <v>23.4</v>
      </c>
      <c r="D51" s="127">
        <f>'По області середня'!O49</f>
        <v>26.77</v>
      </c>
      <c r="E51" s="161">
        <f>'По області середня'!Q49</f>
        <v>25.03</v>
      </c>
      <c r="F51" s="106">
        <v>23</v>
      </c>
      <c r="G51" s="107">
        <v>28.5</v>
      </c>
      <c r="H51" s="177"/>
      <c r="I51" s="178"/>
      <c r="J51" s="177"/>
      <c r="K51" s="178"/>
      <c r="L51" s="177"/>
      <c r="M51" s="178"/>
      <c r="N51" s="177"/>
      <c r="O51" s="178"/>
      <c r="P51" s="177"/>
      <c r="Q51" s="178"/>
      <c r="R51" s="106">
        <v>25</v>
      </c>
      <c r="S51" s="107">
        <v>30</v>
      </c>
      <c r="T51" s="106">
        <v>25</v>
      </c>
      <c r="U51" s="107">
        <v>30</v>
      </c>
      <c r="V51" s="184"/>
      <c r="W51" s="178"/>
      <c r="X51" s="106">
        <v>25</v>
      </c>
      <c r="Y51" s="107">
        <v>30</v>
      </c>
      <c r="Z51" s="106">
        <v>25</v>
      </c>
      <c r="AA51" s="107">
        <v>30</v>
      </c>
      <c r="AB51" s="166"/>
      <c r="AC51" s="165"/>
      <c r="AD51" s="138">
        <f t="shared" si="29"/>
        <v>23</v>
      </c>
      <c r="AE51" s="127">
        <f t="shared" si="0"/>
        <v>30</v>
      </c>
      <c r="AF51" s="139">
        <f t="shared" si="1"/>
        <v>8984375</v>
      </c>
      <c r="AG51" s="140">
        <f t="shared" si="2"/>
        <v>5</v>
      </c>
      <c r="AH51" s="139">
        <f t="shared" si="3"/>
        <v>23085000</v>
      </c>
      <c r="AI51" s="140">
        <f t="shared" si="4"/>
        <v>5</v>
      </c>
      <c r="AJ51" s="141">
        <f t="shared" si="5"/>
        <v>1</v>
      </c>
      <c r="AK51" s="141">
        <f t="shared" si="6"/>
        <v>1</v>
      </c>
      <c r="AL51" s="142">
        <f t="shared" si="7"/>
        <v>0</v>
      </c>
      <c r="AM51" s="142">
        <f t="shared" si="8"/>
        <v>0</v>
      </c>
      <c r="AN51" s="142">
        <f t="shared" si="9"/>
        <v>0</v>
      </c>
      <c r="AO51" s="142">
        <f t="shared" si="10"/>
        <v>0</v>
      </c>
      <c r="AP51" s="142">
        <f t="shared" si="11"/>
        <v>0</v>
      </c>
      <c r="AQ51" s="142">
        <f t="shared" si="12"/>
        <v>0</v>
      </c>
      <c r="AR51" s="142">
        <f t="shared" si="13"/>
        <v>0</v>
      </c>
      <c r="AS51" s="142">
        <f t="shared" si="14"/>
        <v>0</v>
      </c>
      <c r="AT51" s="142">
        <f t="shared" si="15"/>
        <v>0</v>
      </c>
      <c r="AU51" s="142">
        <f t="shared" si="16"/>
        <v>0</v>
      </c>
      <c r="AV51" s="142">
        <f t="shared" si="17"/>
        <v>1</v>
      </c>
      <c r="AW51" s="142">
        <f t="shared" si="18"/>
        <v>1</v>
      </c>
      <c r="AX51" s="142">
        <f t="shared" si="19"/>
        <v>1</v>
      </c>
      <c r="AY51" s="142">
        <f t="shared" si="20"/>
        <v>1</v>
      </c>
      <c r="AZ51" s="142">
        <f t="shared" si="21"/>
        <v>0</v>
      </c>
      <c r="BA51" s="142">
        <f t="shared" si="22"/>
        <v>0</v>
      </c>
      <c r="BB51" s="142">
        <f t="shared" si="23"/>
        <v>1</v>
      </c>
      <c r="BC51" s="142">
        <f t="shared" si="24"/>
        <v>1</v>
      </c>
      <c r="BD51" s="142">
        <f t="shared" si="25"/>
        <v>1</v>
      </c>
      <c r="BE51" s="142">
        <f t="shared" si="26"/>
        <v>1</v>
      </c>
      <c r="BF51" s="142">
        <f t="shared" si="27"/>
        <v>0</v>
      </c>
      <c r="BG51" s="142">
        <f t="shared" si="28"/>
        <v>0</v>
      </c>
      <c r="BH51" s="143"/>
    </row>
    <row r="52" spans="1:60" ht="15" customHeight="1">
      <c r="A52" s="26">
        <v>45</v>
      </c>
      <c r="B52" s="124" t="s">
        <v>15</v>
      </c>
      <c r="C52" s="160">
        <f>'По області середня'!M50</f>
        <v>29.39</v>
      </c>
      <c r="D52" s="127">
        <f>'По області середня'!O50</f>
        <v>32.51</v>
      </c>
      <c r="E52" s="161">
        <f>'По області середня'!Q50</f>
        <v>30.91</v>
      </c>
      <c r="F52" s="106">
        <v>39</v>
      </c>
      <c r="G52" s="107">
        <v>39</v>
      </c>
      <c r="H52" s="177"/>
      <c r="I52" s="178"/>
      <c r="J52" s="177"/>
      <c r="K52" s="178"/>
      <c r="L52" s="177"/>
      <c r="M52" s="178"/>
      <c r="N52" s="177"/>
      <c r="O52" s="178"/>
      <c r="P52" s="177"/>
      <c r="Q52" s="178"/>
      <c r="R52" s="106">
        <v>30</v>
      </c>
      <c r="S52" s="107">
        <v>35</v>
      </c>
      <c r="T52" s="106">
        <v>30</v>
      </c>
      <c r="U52" s="107">
        <v>35</v>
      </c>
      <c r="V52" s="184"/>
      <c r="W52" s="178"/>
      <c r="X52" s="106">
        <v>30</v>
      </c>
      <c r="Y52" s="107">
        <v>35</v>
      </c>
      <c r="Z52" s="106">
        <v>30</v>
      </c>
      <c r="AA52" s="107">
        <v>35</v>
      </c>
      <c r="AB52" s="166"/>
      <c r="AC52" s="165"/>
      <c r="AD52" s="138">
        <f t="shared" si="29"/>
        <v>30</v>
      </c>
      <c r="AE52" s="127">
        <f t="shared" si="0"/>
        <v>39</v>
      </c>
      <c r="AF52" s="139">
        <f t="shared" si="1"/>
        <v>31590000</v>
      </c>
      <c r="AG52" s="140">
        <f t="shared" si="2"/>
        <v>5</v>
      </c>
      <c r="AH52" s="139">
        <f t="shared" si="3"/>
        <v>58524375</v>
      </c>
      <c r="AI52" s="140">
        <f t="shared" si="4"/>
        <v>5</v>
      </c>
      <c r="AJ52" s="141">
        <f t="shared" si="5"/>
        <v>1</v>
      </c>
      <c r="AK52" s="141">
        <f t="shared" si="6"/>
        <v>1</v>
      </c>
      <c r="AL52" s="142">
        <f t="shared" si="7"/>
        <v>0</v>
      </c>
      <c r="AM52" s="142">
        <f t="shared" si="8"/>
        <v>0</v>
      </c>
      <c r="AN52" s="142">
        <f t="shared" si="9"/>
        <v>0</v>
      </c>
      <c r="AO52" s="142">
        <f t="shared" si="10"/>
        <v>0</v>
      </c>
      <c r="AP52" s="142">
        <f t="shared" si="11"/>
        <v>0</v>
      </c>
      <c r="AQ52" s="142">
        <f t="shared" si="12"/>
        <v>0</v>
      </c>
      <c r="AR52" s="142">
        <f t="shared" si="13"/>
        <v>0</v>
      </c>
      <c r="AS52" s="142">
        <f t="shared" si="14"/>
        <v>0</v>
      </c>
      <c r="AT52" s="142">
        <f t="shared" si="15"/>
        <v>0</v>
      </c>
      <c r="AU52" s="142">
        <f t="shared" si="16"/>
        <v>0</v>
      </c>
      <c r="AV52" s="142">
        <f t="shared" si="17"/>
        <v>1</v>
      </c>
      <c r="AW52" s="142">
        <f t="shared" si="18"/>
        <v>1</v>
      </c>
      <c r="AX52" s="142">
        <f t="shared" si="19"/>
        <v>1</v>
      </c>
      <c r="AY52" s="142">
        <f t="shared" si="20"/>
        <v>1</v>
      </c>
      <c r="AZ52" s="142">
        <f t="shared" si="21"/>
        <v>0</v>
      </c>
      <c r="BA52" s="142">
        <f t="shared" si="22"/>
        <v>0</v>
      </c>
      <c r="BB52" s="142">
        <f t="shared" si="23"/>
        <v>1</v>
      </c>
      <c r="BC52" s="142">
        <f t="shared" si="24"/>
        <v>1</v>
      </c>
      <c r="BD52" s="142">
        <f t="shared" si="25"/>
        <v>1</v>
      </c>
      <c r="BE52" s="142">
        <f t="shared" si="26"/>
        <v>1</v>
      </c>
      <c r="BF52" s="142">
        <f t="shared" si="27"/>
        <v>0</v>
      </c>
      <c r="BG52" s="142">
        <f t="shared" si="28"/>
        <v>0</v>
      </c>
      <c r="BH52" s="143"/>
    </row>
    <row r="53" spans="1:60" ht="15" customHeight="1" thickBot="1">
      <c r="A53" s="26">
        <v>46</v>
      </c>
      <c r="B53" s="124" t="s">
        <v>31</v>
      </c>
      <c r="C53" s="160">
        <f>'По області середня'!M51</f>
        <v>31.77</v>
      </c>
      <c r="D53" s="127">
        <f>'По області середня'!O51</f>
        <v>42.23</v>
      </c>
      <c r="E53" s="161">
        <f>'По області середня'!Q51</f>
        <v>36.63</v>
      </c>
      <c r="F53" s="106">
        <v>32</v>
      </c>
      <c r="G53" s="107">
        <v>50</v>
      </c>
      <c r="H53" s="177"/>
      <c r="I53" s="178"/>
      <c r="J53" s="187"/>
      <c r="K53" s="188"/>
      <c r="L53" s="177"/>
      <c r="M53" s="178"/>
      <c r="N53" s="187"/>
      <c r="O53" s="188"/>
      <c r="P53" s="177"/>
      <c r="Q53" s="178"/>
      <c r="R53" s="111"/>
      <c r="S53" s="112"/>
      <c r="T53" s="111"/>
      <c r="U53" s="112"/>
      <c r="V53" s="184"/>
      <c r="W53" s="178"/>
      <c r="X53" s="111"/>
      <c r="Y53" s="112"/>
      <c r="Z53" s="111"/>
      <c r="AA53" s="112"/>
      <c r="AB53" s="166">
        <v>25</v>
      </c>
      <c r="AC53" s="165">
        <v>25</v>
      </c>
      <c r="AD53" s="138">
        <f t="shared" si="29"/>
        <v>25</v>
      </c>
      <c r="AE53" s="127">
        <f t="shared" si="0"/>
        <v>50</v>
      </c>
      <c r="AF53" s="139">
        <f t="shared" si="1"/>
        <v>800</v>
      </c>
      <c r="AG53" s="140">
        <f t="shared" si="2"/>
        <v>2</v>
      </c>
      <c r="AH53" s="139">
        <f t="shared" si="3"/>
        <v>1250</v>
      </c>
      <c r="AI53" s="140">
        <f t="shared" si="4"/>
        <v>2</v>
      </c>
      <c r="AJ53" s="141">
        <f t="shared" si="5"/>
        <v>1</v>
      </c>
      <c r="AK53" s="141">
        <f t="shared" si="6"/>
        <v>1</v>
      </c>
      <c r="AL53" s="142">
        <f t="shared" si="7"/>
        <v>0</v>
      </c>
      <c r="AM53" s="142">
        <f t="shared" si="8"/>
        <v>0</v>
      </c>
      <c r="AN53" s="142">
        <f t="shared" si="9"/>
        <v>0</v>
      </c>
      <c r="AO53" s="142">
        <f t="shared" si="10"/>
        <v>0</v>
      </c>
      <c r="AP53" s="142">
        <f t="shared" si="11"/>
        <v>0</v>
      </c>
      <c r="AQ53" s="142">
        <f t="shared" si="12"/>
        <v>0</v>
      </c>
      <c r="AR53" s="142">
        <f t="shared" si="13"/>
        <v>0</v>
      </c>
      <c r="AS53" s="142">
        <f t="shared" si="14"/>
        <v>0</v>
      </c>
      <c r="AT53" s="142">
        <f t="shared" si="15"/>
        <v>0</v>
      </c>
      <c r="AU53" s="142">
        <f t="shared" si="16"/>
        <v>0</v>
      </c>
      <c r="AV53" s="142">
        <f t="shared" si="17"/>
        <v>0</v>
      </c>
      <c r="AW53" s="142">
        <f t="shared" si="18"/>
        <v>0</v>
      </c>
      <c r="AX53" s="142">
        <f t="shared" si="19"/>
        <v>0</v>
      </c>
      <c r="AY53" s="142">
        <f t="shared" si="20"/>
        <v>0</v>
      </c>
      <c r="AZ53" s="142">
        <f t="shared" si="21"/>
        <v>0</v>
      </c>
      <c r="BA53" s="142">
        <f t="shared" si="22"/>
        <v>0</v>
      </c>
      <c r="BB53" s="142">
        <f t="shared" si="23"/>
        <v>0</v>
      </c>
      <c r="BC53" s="142">
        <f t="shared" si="24"/>
        <v>0</v>
      </c>
      <c r="BD53" s="142">
        <f t="shared" si="25"/>
        <v>0</v>
      </c>
      <c r="BE53" s="142">
        <f t="shared" si="26"/>
        <v>0</v>
      </c>
      <c r="BF53" s="142">
        <f t="shared" si="27"/>
        <v>1</v>
      </c>
      <c r="BG53" s="142">
        <f t="shared" si="28"/>
        <v>1</v>
      </c>
      <c r="BH53" s="143"/>
    </row>
    <row r="54" spans="3:29" ht="15.75">
      <c r="C54" s="162"/>
      <c r="D54" s="162"/>
      <c r="E54" s="162"/>
      <c r="F54" s="189"/>
      <c r="G54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</row>
    <row r="55" spans="3:29" ht="14.25">
      <c r="C55" s="162"/>
      <c r="D55" s="162"/>
      <c r="E55" s="162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</row>
    <row r="56" spans="3:27" ht="12.75"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</row>
    <row r="57" spans="3:27" ht="12.75"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</row>
    <row r="58" spans="3:27" ht="12.75"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</row>
    <row r="59" spans="3:27" ht="12.75"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</row>
  </sheetData>
  <sheetProtection selectLockedCells="1"/>
  <mergeCells count="41">
    <mergeCell ref="J6:K6"/>
    <mergeCell ref="T4:U4"/>
    <mergeCell ref="T5:U5"/>
    <mergeCell ref="T6:U6"/>
    <mergeCell ref="R4:S4"/>
    <mergeCell ref="R5:S5"/>
    <mergeCell ref="R6:S6"/>
    <mergeCell ref="N4:O4"/>
    <mergeCell ref="N5:O5"/>
    <mergeCell ref="N6:O6"/>
    <mergeCell ref="A4:A6"/>
    <mergeCell ref="C4:E6"/>
    <mergeCell ref="F6:G6"/>
    <mergeCell ref="H4:I4"/>
    <mergeCell ref="H5:I5"/>
    <mergeCell ref="H6:I6"/>
    <mergeCell ref="B4:B6"/>
    <mergeCell ref="L4:M4"/>
    <mergeCell ref="L5:M5"/>
    <mergeCell ref="L6:M6"/>
    <mergeCell ref="Z6:AA6"/>
    <mergeCell ref="P4:Q4"/>
    <mergeCell ref="P5:Q5"/>
    <mergeCell ref="P6:Q6"/>
    <mergeCell ref="AB4:AC4"/>
    <mergeCell ref="AB5:AC5"/>
    <mergeCell ref="AB6:AC6"/>
    <mergeCell ref="V6:W6"/>
    <mergeCell ref="X4:Y4"/>
    <mergeCell ref="X5:Y5"/>
    <mergeCell ref="X6:Y6"/>
    <mergeCell ref="A1:AC1"/>
    <mergeCell ref="A2:AC2"/>
    <mergeCell ref="Z4:AA4"/>
    <mergeCell ref="Z5:AA5"/>
    <mergeCell ref="V4:W4"/>
    <mergeCell ref="V5:W5"/>
    <mergeCell ref="F4:G4"/>
    <mergeCell ref="F5:G5"/>
    <mergeCell ref="J4:K4"/>
    <mergeCell ref="J5:K5"/>
  </mergeCells>
  <conditionalFormatting sqref="AB8:AB53 J8:J9 N8:N9 L8:L9 V8:V9 X12:X53 P8:P9 P11:P12 L11:L13 N11:N13 T12:T53 J11:J13 P14:P53 V11:V53 Z12:Z53 L15:L53 J15:J53 N15:N53">
    <cfRule type="cellIs" priority="238" dxfId="346" operator="equal" stopIfTrue="1">
      <formula>$AD8</formula>
    </cfRule>
  </conditionalFormatting>
  <conditionalFormatting sqref="AC8:AC53 K8:K9 O8:O9 M8:M9 W8:W9 Q8:Q9 Q11:Q53 O11:O53 K11:K53 U12:U53 M11:M53 Y12:Y53 W11:W53">
    <cfRule type="cellIs" priority="239" dxfId="347" operator="equal" stopIfTrue="1">
      <formula>$AE8</formula>
    </cfRule>
  </conditionalFormatting>
  <conditionalFormatting sqref="AJ4:BG4 F4 H4 J4 L4 N4 P4 R4 T4 V4 X4 Z4 AB4">
    <cfRule type="cellIs" priority="235" dxfId="348" operator="equal" stopIfTrue="1">
      <formula>"місто"</formula>
    </cfRule>
  </conditionalFormatting>
  <conditionalFormatting sqref="AJ5:BG5 F5 H5 J5 L5 N5 P5 R5 T5 V5 X5 Z5 AB5">
    <cfRule type="cellIs" priority="236" dxfId="348" operator="equal" stopIfTrue="1">
      <formula>"район"</formula>
    </cfRule>
  </conditionalFormatting>
  <conditionalFormatting sqref="AJ6:BG6 F6 H6 J6 L6 N6 P6 R6 T6 V6 X6 Z6 AB6">
    <cfRule type="cellIs" priority="237" dxfId="349" operator="equal" stopIfTrue="1">
      <formula>"назва ринку"</formula>
    </cfRule>
  </conditionalFormatting>
  <conditionalFormatting sqref="J10 N10 P10 L10">
    <cfRule type="cellIs" priority="228" dxfId="346" operator="equal" stopIfTrue="1">
      <formula>$AD10</formula>
    </cfRule>
  </conditionalFormatting>
  <conditionalFormatting sqref="K10 O10 Q10 M10">
    <cfRule type="cellIs" priority="229" dxfId="347" operator="equal" stopIfTrue="1">
      <formula>$AE10</formula>
    </cfRule>
  </conditionalFormatting>
  <conditionalFormatting sqref="V10">
    <cfRule type="cellIs" priority="226" dxfId="346" operator="equal" stopIfTrue="1">
      <formula>$AD10</formula>
    </cfRule>
  </conditionalFormatting>
  <conditionalFormatting sqref="AA13 P13">
    <cfRule type="cellIs" priority="225" dxfId="347" operator="equal" stopIfTrue="1">
      <formula>$AE13</formula>
    </cfRule>
  </conditionalFormatting>
  <conditionalFormatting sqref="L14">
    <cfRule type="cellIs" priority="224" dxfId="347" operator="equal" stopIfTrue="1">
      <formula>$AE14</formula>
    </cfRule>
  </conditionalFormatting>
  <conditionalFormatting sqref="J14">
    <cfRule type="cellIs" priority="223" dxfId="347" operator="equal" stopIfTrue="1">
      <formula>$AE14</formula>
    </cfRule>
  </conditionalFormatting>
  <conditionalFormatting sqref="N14">
    <cfRule type="cellIs" priority="222" dxfId="347" operator="equal" stopIfTrue="1">
      <formula>$AE14</formula>
    </cfRule>
  </conditionalFormatting>
  <conditionalFormatting sqref="J41:J53">
    <cfRule type="cellIs" priority="220" dxfId="347" operator="greaterThan" stopIfTrue="1">
      <formula>K41</formula>
    </cfRule>
  </conditionalFormatting>
  <conditionalFormatting sqref="AB8:AB53">
    <cfRule type="cellIs" priority="218" dxfId="346" operator="equal" stopIfTrue="1">
      <formula>$AD8</formula>
    </cfRule>
  </conditionalFormatting>
  <conditionalFormatting sqref="AC8:AC53">
    <cfRule type="cellIs" priority="217" dxfId="347" operator="equal" stopIfTrue="1">
      <formula>$AE8</formula>
    </cfRule>
  </conditionalFormatting>
  <conditionalFormatting sqref="M8:M53">
    <cfRule type="cellIs" priority="214" dxfId="347" operator="equal" stopIfTrue="1">
      <formula>$AE8</formula>
    </cfRule>
  </conditionalFormatting>
  <conditionalFormatting sqref="L8:L53">
    <cfRule type="cellIs" priority="213" dxfId="347" operator="greaterThan" stopIfTrue="1">
      <formula>M8</formula>
    </cfRule>
  </conditionalFormatting>
  <conditionalFormatting sqref="P8:P53">
    <cfRule type="cellIs" priority="212" dxfId="346" operator="equal" stopIfTrue="1">
      <formula>$AD8</formula>
    </cfRule>
  </conditionalFormatting>
  <conditionalFormatting sqref="Q8:Q53">
    <cfRule type="cellIs" priority="211" dxfId="347" operator="equal" stopIfTrue="1">
      <formula>$AE8</formula>
    </cfRule>
  </conditionalFormatting>
  <conditionalFormatting sqref="T12:T53">
    <cfRule type="cellIs" priority="208" dxfId="347" operator="greaterThan" stopIfTrue="1">
      <formula>U12</formula>
    </cfRule>
  </conditionalFormatting>
  <conditionalFormatting sqref="Z12:Z53">
    <cfRule type="cellIs" priority="206" dxfId="347" operator="greaterThan" stopIfTrue="1">
      <formula>AA12</formula>
    </cfRule>
  </conditionalFormatting>
  <conditionalFormatting sqref="X12:X53">
    <cfRule type="cellIs" priority="204" dxfId="347" operator="greaterThan" stopIfTrue="1">
      <formula>Y12</formula>
    </cfRule>
  </conditionalFormatting>
  <conditionalFormatting sqref="W8:W53">
    <cfRule type="cellIs" priority="200" dxfId="347" operator="equal" stopIfTrue="1">
      <formula>$AE8</formula>
    </cfRule>
  </conditionalFormatting>
  <conditionalFormatting sqref="V8:V53">
    <cfRule type="cellIs" priority="199" dxfId="347" operator="greaterThan" stopIfTrue="1">
      <formula>W8</formula>
    </cfRule>
  </conditionalFormatting>
  <conditionalFormatting sqref="T12:T53">
    <cfRule type="cellIs" priority="198" dxfId="347" operator="greaterThan" stopIfTrue="1">
      <formula>U12</formula>
    </cfRule>
  </conditionalFormatting>
  <conditionalFormatting sqref="X12:X53">
    <cfRule type="cellIs" priority="196" dxfId="347" operator="greaterThan" stopIfTrue="1">
      <formula>Y12</formula>
    </cfRule>
  </conditionalFormatting>
  <conditionalFormatting sqref="Z12:Z53">
    <cfRule type="cellIs" priority="194" dxfId="347" operator="greaterThan" stopIfTrue="1">
      <formula>AA12</formula>
    </cfRule>
  </conditionalFormatting>
  <conditionalFormatting sqref="X12:X44">
    <cfRule type="cellIs" priority="186" dxfId="347" operator="greaterThan" stopIfTrue="1">
      <formula>Y12</formula>
    </cfRule>
  </conditionalFormatting>
  <conditionalFormatting sqref="Z12:Z44">
    <cfRule type="cellIs" priority="184" dxfId="347" operator="greaterThan" stopIfTrue="1">
      <formula>AA12</formula>
    </cfRule>
  </conditionalFormatting>
  <conditionalFormatting sqref="T12:T44">
    <cfRule type="cellIs" priority="182" dxfId="347" operator="greaterThan" stopIfTrue="1">
      <formula>U12</formula>
    </cfRule>
  </conditionalFormatting>
  <conditionalFormatting sqref="X12:X44">
    <cfRule type="cellIs" priority="174" dxfId="347" operator="greaterThan" stopIfTrue="1">
      <formula>Y12</formula>
    </cfRule>
  </conditionalFormatting>
  <conditionalFormatting sqref="Z12:Z44">
    <cfRule type="cellIs" priority="172" dxfId="347" operator="greaterThan" stopIfTrue="1">
      <formula>AA12</formula>
    </cfRule>
  </conditionalFormatting>
  <conditionalFormatting sqref="T12:T44">
    <cfRule type="cellIs" priority="170" dxfId="347" operator="greaterThan" stopIfTrue="1">
      <formula>U12</formula>
    </cfRule>
  </conditionalFormatting>
  <conditionalFormatting sqref="X12:X53">
    <cfRule type="cellIs" priority="166" dxfId="347" operator="greaterThan" stopIfTrue="1">
      <formula>Y12</formula>
    </cfRule>
  </conditionalFormatting>
  <conditionalFormatting sqref="Z12:Z53">
    <cfRule type="cellIs" priority="164" dxfId="347" operator="greaterThan" stopIfTrue="1">
      <formula>AA12</formula>
    </cfRule>
  </conditionalFormatting>
  <conditionalFormatting sqref="T12:T53">
    <cfRule type="cellIs" priority="162" dxfId="347" operator="greaterThan" stopIfTrue="1">
      <formula>U12</formula>
    </cfRule>
  </conditionalFormatting>
  <conditionalFormatting sqref="T12:T53">
    <cfRule type="cellIs" priority="156" dxfId="347" operator="greaterThan" stopIfTrue="1">
      <formula>U12</formula>
    </cfRule>
  </conditionalFormatting>
  <conditionalFormatting sqref="Z12:Z53">
    <cfRule type="cellIs" priority="154" dxfId="347" operator="greaterThan" stopIfTrue="1">
      <formula>AA12</formula>
    </cfRule>
  </conditionalFormatting>
  <conditionalFormatting sqref="X12:X53">
    <cfRule type="cellIs" priority="152" dxfId="347" operator="greaterThan" stopIfTrue="1">
      <formula>Y12</formula>
    </cfRule>
  </conditionalFormatting>
  <conditionalFormatting sqref="X12:X53">
    <cfRule type="cellIs" priority="146" dxfId="347" operator="greaterThan" stopIfTrue="1">
      <formula>Y12</formula>
    </cfRule>
  </conditionalFormatting>
  <conditionalFormatting sqref="Z12:Z53">
    <cfRule type="cellIs" priority="144" dxfId="347" operator="greaterThan" stopIfTrue="1">
      <formula>AA12</formula>
    </cfRule>
  </conditionalFormatting>
  <conditionalFormatting sqref="T12:T53">
    <cfRule type="cellIs" priority="142" dxfId="347" operator="greaterThan" stopIfTrue="1">
      <formula>U12</formula>
    </cfRule>
  </conditionalFormatting>
  <conditionalFormatting sqref="T12:T53">
    <cfRule type="cellIs" priority="136" dxfId="347" operator="greaterThan" stopIfTrue="1">
      <formula>U12</formula>
    </cfRule>
  </conditionalFormatting>
  <conditionalFormatting sqref="X12:X53">
    <cfRule type="cellIs" priority="134" dxfId="347" operator="greaterThan" stopIfTrue="1">
      <formula>Y12</formula>
    </cfRule>
  </conditionalFormatting>
  <conditionalFormatting sqref="Z12:Z53">
    <cfRule type="cellIs" priority="132" dxfId="347" operator="greaterThan" stopIfTrue="1">
      <formula>AA12</formula>
    </cfRule>
  </conditionalFormatting>
  <conditionalFormatting sqref="X12:X53">
    <cfRule type="cellIs" priority="128" dxfId="347" operator="greaterThan" stopIfTrue="1">
      <formula>Y12</formula>
    </cfRule>
  </conditionalFormatting>
  <conditionalFormatting sqref="Z12:Z53">
    <cfRule type="cellIs" priority="126" dxfId="347" operator="greaterThan" stopIfTrue="1">
      <formula>AA12</formula>
    </cfRule>
  </conditionalFormatting>
  <conditionalFormatting sqref="T12:T53">
    <cfRule type="cellIs" priority="124" dxfId="347" operator="greaterThan" stopIfTrue="1">
      <formula>U12</formula>
    </cfRule>
  </conditionalFormatting>
  <conditionalFormatting sqref="AB8:AB52">
    <cfRule type="cellIs" priority="118" dxfId="346" operator="equal" stopIfTrue="1">
      <formula>$AD8</formula>
    </cfRule>
  </conditionalFormatting>
  <conditionalFormatting sqref="AC8:AC52">
    <cfRule type="cellIs" priority="117" dxfId="347" operator="equal" stopIfTrue="1">
      <formula>$AE8</formula>
    </cfRule>
  </conditionalFormatting>
  <conditionalFormatting sqref="AB8:AB52">
    <cfRule type="cellIs" priority="116" dxfId="346" operator="equal" stopIfTrue="1">
      <formula>$AD8</formula>
    </cfRule>
  </conditionalFormatting>
  <conditionalFormatting sqref="AC8:AC52">
    <cfRule type="cellIs" priority="115" dxfId="347" operator="equal" stopIfTrue="1">
      <formula>$AE8</formula>
    </cfRule>
  </conditionalFormatting>
  <conditionalFormatting sqref="X12:X53">
    <cfRule type="cellIs" priority="112" dxfId="347" operator="greaterThan" stopIfTrue="1">
      <formula>Y12</formula>
    </cfRule>
  </conditionalFormatting>
  <conditionalFormatting sqref="Z12:Z53">
    <cfRule type="cellIs" priority="110" dxfId="347" operator="greaterThan" stopIfTrue="1">
      <formula>AA12</formula>
    </cfRule>
  </conditionalFormatting>
  <conditionalFormatting sqref="T12:T53">
    <cfRule type="cellIs" priority="108" dxfId="347" operator="greaterThan" stopIfTrue="1">
      <formula>U12</formula>
    </cfRule>
  </conditionalFormatting>
  <conditionalFormatting sqref="T12:T53">
    <cfRule type="cellIs" priority="102" dxfId="347" operator="greaterThan" stopIfTrue="1">
      <formula>U12</formula>
    </cfRule>
  </conditionalFormatting>
  <conditionalFormatting sqref="X12:X53">
    <cfRule type="cellIs" priority="100" dxfId="347" operator="greaterThan" stopIfTrue="1">
      <formula>Y12</formula>
    </cfRule>
  </conditionalFormatting>
  <conditionalFormatting sqref="Z12:Z53">
    <cfRule type="cellIs" priority="98" dxfId="347" operator="greaterThan" stopIfTrue="1">
      <formula>AA12</formula>
    </cfRule>
  </conditionalFormatting>
  <conditionalFormatting sqref="X12:X52">
    <cfRule type="cellIs" priority="94" dxfId="347" operator="greaterThan" stopIfTrue="1">
      <formula>Y12</formula>
    </cfRule>
  </conditionalFormatting>
  <conditionalFormatting sqref="T12:T52">
    <cfRule type="cellIs" priority="90" dxfId="347" operator="greaterThan" stopIfTrue="1">
      <formula>U12</formula>
    </cfRule>
  </conditionalFormatting>
  <conditionalFormatting sqref="Z12:Z52">
    <cfRule type="cellIs" priority="88" dxfId="347" operator="greaterThan" stopIfTrue="1">
      <formula>AA12</formula>
    </cfRule>
  </conditionalFormatting>
  <conditionalFormatting sqref="T12:T53">
    <cfRule type="cellIs" priority="80" dxfId="347" operator="greaterThan" stopIfTrue="1">
      <formula>U12</formula>
    </cfRule>
  </conditionalFormatting>
  <conditionalFormatting sqref="Z12:Z53">
    <cfRule type="cellIs" priority="78" dxfId="347" operator="greaterThan" stopIfTrue="1">
      <formula>AA12</formula>
    </cfRule>
  </conditionalFormatting>
  <conditionalFormatting sqref="X12:X53">
    <cfRule type="cellIs" priority="76" dxfId="347" operator="greaterThan" stopIfTrue="1">
      <formula>Y12</formula>
    </cfRule>
  </conditionalFormatting>
  <conditionalFormatting sqref="Z12:Z53">
    <cfRule type="cellIs" priority="74" dxfId="347" operator="greaterThan" stopIfTrue="1">
      <formula>AA12</formula>
    </cfRule>
  </conditionalFormatting>
  <conditionalFormatting sqref="X12:X53">
    <cfRule type="cellIs" priority="72" dxfId="347" operator="greaterThan" stopIfTrue="1">
      <formula>Y12</formula>
    </cfRule>
  </conditionalFormatting>
  <conditionalFormatting sqref="T12:T53">
    <cfRule type="cellIs" priority="70" dxfId="347" operator="greaterThan" stopIfTrue="1">
      <formula>U12</formula>
    </cfRule>
  </conditionalFormatting>
  <conditionalFormatting sqref="T12:T53">
    <cfRule type="cellIs" priority="62" dxfId="347" operator="greaterThan" stopIfTrue="1">
      <formula>U12</formula>
    </cfRule>
  </conditionalFormatting>
  <conditionalFormatting sqref="Z12:Z53">
    <cfRule type="cellIs" priority="60" dxfId="347" operator="greaterThan" stopIfTrue="1">
      <formula>AA12</formula>
    </cfRule>
  </conditionalFormatting>
  <conditionalFormatting sqref="X12:X53">
    <cfRule type="cellIs" priority="58" dxfId="347" operator="greaterThan" stopIfTrue="1">
      <formula>Y12</formula>
    </cfRule>
  </conditionalFormatting>
  <conditionalFormatting sqref="T12:T53">
    <cfRule type="cellIs" priority="52" dxfId="347" operator="greaterThan" stopIfTrue="1">
      <formula>U12</formula>
    </cfRule>
  </conditionalFormatting>
  <conditionalFormatting sqref="T12:T53">
    <cfRule type="cellIs" priority="49" dxfId="347" operator="greaterThan" stopIfTrue="1">
      <formula>U12</formula>
    </cfRule>
  </conditionalFormatting>
  <conditionalFormatting sqref="Z12:Z52">
    <cfRule type="cellIs" priority="48" dxfId="347" operator="greaterThan" stopIfTrue="1">
      <formula>AA12</formula>
    </cfRule>
  </conditionalFormatting>
  <conditionalFormatting sqref="X12:X53">
    <cfRule type="cellIs" priority="46" dxfId="347" operator="greaterThan" stopIfTrue="1">
      <formula>Y12</formula>
    </cfRule>
  </conditionalFormatting>
  <conditionalFormatting sqref="X12:X53">
    <cfRule type="cellIs" priority="44" dxfId="347" operator="greaterThan" stopIfTrue="1">
      <formula>Y12</formula>
    </cfRule>
  </conditionalFormatting>
  <conditionalFormatting sqref="R8:R53">
    <cfRule type="cellIs" priority="39" dxfId="347" operator="greaterThan" stopIfTrue="1">
      <formula>S8</formula>
    </cfRule>
  </conditionalFormatting>
  <conditionalFormatting sqref="S8:S53">
    <cfRule type="cellIs" priority="40" dxfId="347" operator="equal" stopIfTrue="1">
      <formula>Ринки_1_12!#REF!</formula>
    </cfRule>
  </conditionalFormatting>
  <conditionalFormatting sqref="H8:H53">
    <cfRule type="cellIs" priority="37" dxfId="346" operator="equal" stopIfTrue="1">
      <formula>$AD8</formula>
    </cfRule>
  </conditionalFormatting>
  <conditionalFormatting sqref="I8:I53">
    <cfRule type="cellIs" priority="38" dxfId="347" operator="equal" stopIfTrue="1">
      <formula>$AE8</formula>
    </cfRule>
  </conditionalFormatting>
  <conditionalFormatting sqref="F8:F53">
    <cfRule type="cellIs" priority="35" dxfId="346" operator="equal" stopIfTrue="1">
      <formula>$AD8</formula>
    </cfRule>
  </conditionalFormatting>
  <conditionalFormatting sqref="G8:G53">
    <cfRule type="cellIs" priority="36" dxfId="347" operator="equal" stopIfTrue="1">
      <formula>$AE8</formula>
    </cfRule>
  </conditionalFormatting>
  <conditionalFormatting sqref="T8:T11">
    <cfRule type="cellIs" priority="33" dxfId="347" operator="greaterThan" stopIfTrue="1">
      <formula>U8</formula>
    </cfRule>
  </conditionalFormatting>
  <conditionalFormatting sqref="U8:U11">
    <cfRule type="cellIs" priority="34" dxfId="347" operator="equal" stopIfTrue="1">
      <formula>Ринки_1_12!#REF!</formula>
    </cfRule>
  </conditionalFormatting>
  <conditionalFormatting sqref="X8:X11">
    <cfRule type="cellIs" priority="31" dxfId="347" operator="greaterThan" stopIfTrue="1">
      <formula>Y8</formula>
    </cfRule>
  </conditionalFormatting>
  <conditionalFormatting sqref="Y8:Y11">
    <cfRule type="cellIs" priority="32" dxfId="347" operator="equal" stopIfTrue="1">
      <formula>Ринки_1_12!#REF!</formula>
    </cfRule>
  </conditionalFormatting>
  <conditionalFormatting sqref="Z8:Z11">
    <cfRule type="cellIs" priority="29" dxfId="347" operator="greaterThan" stopIfTrue="1">
      <formula>AA8</formula>
    </cfRule>
  </conditionalFormatting>
  <conditionalFormatting sqref="AA8:AA11">
    <cfRule type="cellIs" priority="30" dxfId="347" operator="equal" stopIfTrue="1">
      <formula>Ринки_1_12!#REF!</formula>
    </cfRule>
  </conditionalFormatting>
  <conditionalFormatting sqref="F8:F53">
    <cfRule type="cellIs" priority="28" dxfId="346" operator="equal" stopIfTrue="1">
      <formula>$AD8</formula>
    </cfRule>
  </conditionalFormatting>
  <conditionalFormatting sqref="G8:G53">
    <cfRule type="cellIs" priority="27" dxfId="347" operator="equal" stopIfTrue="1">
      <formula>$AE8</formula>
    </cfRule>
  </conditionalFormatting>
  <conditionalFormatting sqref="T8:T53">
    <cfRule type="cellIs" priority="26" dxfId="347" operator="greaterThan" stopIfTrue="1">
      <formula>U8</formula>
    </cfRule>
  </conditionalFormatting>
  <conditionalFormatting sqref="U8:U53">
    <cfRule type="cellIs" priority="25" dxfId="347" operator="equal" stopIfTrue="1">
      <formula>'[2]Додаток'!#REF!</formula>
    </cfRule>
  </conditionalFormatting>
  <conditionalFormatting sqref="U8:U53">
    <cfRule type="cellIs" priority="24" dxfId="347" operator="equal" stopIfTrue="1">
      <formula>'[3]Додаток'!#REF!</formula>
    </cfRule>
  </conditionalFormatting>
  <conditionalFormatting sqref="T8:T53">
    <cfRule type="cellIs" priority="23" dxfId="347" operator="greaterThan" stopIfTrue="1">
      <formula>U8</formula>
    </cfRule>
  </conditionalFormatting>
  <conditionalFormatting sqref="Z8:Z53">
    <cfRule type="cellIs" priority="22" dxfId="347" operator="greaterThan" stopIfTrue="1">
      <formula>AA8</formula>
    </cfRule>
  </conditionalFormatting>
  <conditionalFormatting sqref="AA8:AA53">
    <cfRule type="cellIs" priority="21" dxfId="347" operator="equal" stopIfTrue="1">
      <formula>'[4]Додаток'!#REF!</formula>
    </cfRule>
  </conditionalFormatting>
  <conditionalFormatting sqref="X8:X53">
    <cfRule type="cellIs" priority="20" dxfId="347" operator="greaterThan" stopIfTrue="1">
      <formula>Y8</formula>
    </cfRule>
  </conditionalFormatting>
  <conditionalFormatting sqref="Y8:Y53">
    <cfRule type="cellIs" priority="19" dxfId="347" operator="equal" stopIfTrue="1">
      <formula>'[5]Додаток'!#REF!</formula>
    </cfRule>
  </conditionalFormatting>
  <conditionalFormatting sqref="X8:X53">
    <cfRule type="cellIs" priority="18" dxfId="347" operator="greaterThan" stopIfTrue="1">
      <formula>Y8</formula>
    </cfRule>
  </conditionalFormatting>
  <conditionalFormatting sqref="Y8:Y53">
    <cfRule type="cellIs" priority="17" dxfId="347" operator="equal" stopIfTrue="1">
      <formula>'[3]Додаток'!#REF!</formula>
    </cfRule>
  </conditionalFormatting>
  <conditionalFormatting sqref="R8:R53">
    <cfRule type="cellIs" priority="16" dxfId="347" operator="greaterThan" stopIfTrue="1">
      <formula>S8</formula>
    </cfRule>
  </conditionalFormatting>
  <conditionalFormatting sqref="S8:S53">
    <cfRule type="cellIs" priority="15" dxfId="347" operator="equal" stopIfTrue="1">
      <formula>'[6]Додаток'!#REF!</formula>
    </cfRule>
  </conditionalFormatting>
  <conditionalFormatting sqref="F8:F54">
    <cfRule type="cellIs" priority="14" dxfId="346" operator="equal" stopIfTrue="1">
      <formula>$AD8</formula>
    </cfRule>
  </conditionalFormatting>
  <conditionalFormatting sqref="G8:G53">
    <cfRule type="cellIs" priority="13" dxfId="347" operator="equal" stopIfTrue="1">
      <formula>$AE8</formula>
    </cfRule>
  </conditionalFormatting>
  <conditionalFormatting sqref="T8:T53">
    <cfRule type="cellIs" priority="12" dxfId="347" operator="greaterThan" stopIfTrue="1">
      <formula>U8</formula>
    </cfRule>
  </conditionalFormatting>
  <conditionalFormatting sqref="U8:U53">
    <cfRule type="cellIs" priority="11" dxfId="347" operator="equal" stopIfTrue="1">
      <formula>'[12]Додаток'!#REF!</formula>
    </cfRule>
  </conditionalFormatting>
  <conditionalFormatting sqref="U8:U53">
    <cfRule type="cellIs" priority="10" dxfId="347" operator="equal" stopIfTrue="1">
      <formula>'[13]Додаток'!#REF!</formula>
    </cfRule>
  </conditionalFormatting>
  <conditionalFormatting sqref="T8:T53">
    <cfRule type="cellIs" priority="9" dxfId="347" operator="greaterThan" stopIfTrue="1">
      <formula>U8</formula>
    </cfRule>
  </conditionalFormatting>
  <conditionalFormatting sqref="Z8:Z53">
    <cfRule type="cellIs" priority="8" dxfId="347" operator="greaterThan" stopIfTrue="1">
      <formula>AA8</formula>
    </cfRule>
  </conditionalFormatting>
  <conditionalFormatting sqref="AA8:AA53">
    <cfRule type="cellIs" priority="7" dxfId="347" operator="equal" stopIfTrue="1">
      <formula>'[13]Додаток'!#REF!</formula>
    </cfRule>
  </conditionalFormatting>
  <conditionalFormatting sqref="X8:X53">
    <cfRule type="cellIs" priority="6" dxfId="347" operator="greaterThan" stopIfTrue="1">
      <formula>Y8</formula>
    </cfRule>
  </conditionalFormatting>
  <conditionalFormatting sqref="Y8:Y53">
    <cfRule type="cellIs" priority="5" dxfId="347" operator="equal" stopIfTrue="1">
      <formula>'[14]Додаток'!#REF!</formula>
    </cfRule>
  </conditionalFormatting>
  <conditionalFormatting sqref="X8:X53">
    <cfRule type="cellIs" priority="4" dxfId="347" operator="greaterThan" stopIfTrue="1">
      <formula>Y8</formula>
    </cfRule>
  </conditionalFormatting>
  <conditionalFormatting sqref="Y8:Y53">
    <cfRule type="cellIs" priority="3" dxfId="347" operator="equal" stopIfTrue="1">
      <formula>'[13]Додаток'!#REF!</formula>
    </cfRule>
  </conditionalFormatting>
  <conditionalFormatting sqref="R8:R53">
    <cfRule type="cellIs" priority="2" dxfId="347" operator="greaterThan" stopIfTrue="1">
      <formula>S8</formula>
    </cfRule>
  </conditionalFormatting>
  <conditionalFormatting sqref="S8:S53">
    <cfRule type="cellIs" priority="1" dxfId="347" operator="equal" stopIfTrue="1">
      <formula>'[15]Додаток'!#REF!</formula>
    </cfRule>
  </conditionalFormatting>
  <printOptions horizontalCentered="1"/>
  <pageMargins left="0" right="0" top="0.1968503937007874" bottom="0.1968503937007874" header="0" footer="0"/>
  <pageSetup horizontalDpi="600" verticalDpi="600" orientation="landscape" paperSize="9" scale="73" r:id="rId1"/>
  <rowBreaks count="1" manualBreakCount="1">
    <brk id="53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55"/>
  <sheetViews>
    <sheetView zoomScale="90" zoomScaleNormal="90" zoomScalePageLayoutView="0" workbookViewId="0" topLeftCell="A37">
      <selection activeCell="V28" sqref="V28:W28"/>
    </sheetView>
  </sheetViews>
  <sheetFormatPr defaultColWidth="9.00390625" defaultRowHeight="12.75"/>
  <cols>
    <col min="1" max="1" width="4.75390625" style="0" customWidth="1"/>
    <col min="2" max="2" width="28.75390625" style="0" customWidth="1"/>
    <col min="3" max="3" width="6.875" style="0" customWidth="1"/>
    <col min="4" max="4" width="6.125" style="0" customWidth="1"/>
    <col min="5" max="5" width="6.25390625" style="0" customWidth="1"/>
    <col min="6" max="6" width="5.875" style="143" customWidth="1"/>
    <col min="7" max="7" width="7.25390625" style="143" customWidth="1"/>
    <col min="8" max="8" width="5.875" style="143" customWidth="1"/>
    <col min="9" max="9" width="6.625" style="143" customWidth="1"/>
    <col min="10" max="10" width="6.25390625" style="143" customWidth="1"/>
    <col min="11" max="11" width="7.00390625" style="143" customWidth="1"/>
    <col min="12" max="20" width="5.875" style="0" customWidth="1"/>
    <col min="21" max="21" width="6.00390625" style="0" customWidth="1"/>
    <col min="22" max="23" width="5.875" style="143" customWidth="1"/>
    <col min="24" max="29" width="5.875" style="0" customWidth="1"/>
    <col min="30" max="30" width="6.875" style="0" hidden="1" customWidth="1"/>
    <col min="31" max="31" width="6.625" style="0" hidden="1" customWidth="1"/>
    <col min="32" max="32" width="5.875" style="0" hidden="1" customWidth="1"/>
    <col min="33" max="33" width="4.00390625" style="0" hidden="1" customWidth="1"/>
    <col min="34" max="34" width="6.75390625" style="0" hidden="1" customWidth="1"/>
    <col min="35" max="35" width="4.125" style="0" hidden="1" customWidth="1"/>
    <col min="36" max="37" width="3.75390625" style="0" hidden="1" customWidth="1"/>
    <col min="38" max="38" width="3.25390625" style="0" hidden="1" customWidth="1"/>
    <col min="39" max="59" width="3.75390625" style="0" hidden="1" customWidth="1"/>
  </cols>
  <sheetData>
    <row r="1" spans="1:59" ht="13.5" customHeight="1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52"/>
      <c r="AE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5" customHeight="1">
      <c r="A2" s="234" t="str">
        <f>CONCATENATE("про рівень роздрібних цін на сільськогосподарську продукцію у районах ",LOOKUP('По області середня'!C2,[0]!Обл1,[0]!Обл2),IF('По області середня'!C2="АР Крим"," "," області")," станом на ",TEXT('По області середня'!C3,"dd.mm.yyyy"))</f>
        <v>про рівень роздрібних цін на сільськогосподарську продукцію у районах Луганської  області станом на 16.06.2015 року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43"/>
      <c r="AE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:59" ht="6.75" customHeight="1" thickBot="1">
      <c r="A3" s="19"/>
      <c r="B3" s="19"/>
      <c r="C3" s="99"/>
      <c r="D3" s="99"/>
      <c r="E3" s="99"/>
      <c r="F3" s="149"/>
      <c r="G3" s="149"/>
      <c r="H3" s="149"/>
      <c r="I3" s="149"/>
      <c r="J3" s="149"/>
      <c r="K3" s="149"/>
      <c r="L3" s="99"/>
      <c r="M3" s="99"/>
      <c r="N3" s="99"/>
      <c r="O3" s="99"/>
      <c r="P3" s="99"/>
      <c r="Q3" s="99"/>
      <c r="R3" s="99"/>
      <c r="S3" s="99"/>
      <c r="T3" s="99"/>
      <c r="U3" s="99"/>
      <c r="V3" s="150"/>
      <c r="W3" s="150"/>
      <c r="X3" s="99"/>
      <c r="Y3" s="99"/>
      <c r="Z3" s="99"/>
      <c r="AA3" s="99"/>
      <c r="AB3" s="99"/>
      <c r="AC3" s="99"/>
      <c r="AD3" s="20"/>
      <c r="AE3" s="20"/>
      <c r="AJ3" s="19"/>
      <c r="AK3" s="19"/>
      <c r="AL3" s="19"/>
      <c r="AM3" s="19"/>
      <c r="AN3" s="19"/>
      <c r="AO3" s="19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ht="19.5" customHeight="1">
      <c r="A4" s="244" t="s">
        <v>8</v>
      </c>
      <c r="B4" s="230" t="s">
        <v>0</v>
      </c>
      <c r="C4" s="220" t="s">
        <v>43</v>
      </c>
      <c r="D4" s="221"/>
      <c r="E4" s="221"/>
      <c r="F4" s="235" t="s">
        <v>168</v>
      </c>
      <c r="G4" s="236"/>
      <c r="H4" s="239" t="s">
        <v>169</v>
      </c>
      <c r="I4" s="239"/>
      <c r="J4" s="235" t="s">
        <v>170</v>
      </c>
      <c r="K4" s="236"/>
      <c r="L4" s="250" t="s">
        <v>171</v>
      </c>
      <c r="M4" s="250"/>
      <c r="N4" s="256" t="s">
        <v>172</v>
      </c>
      <c r="O4" s="251"/>
      <c r="P4" s="250" t="s">
        <v>173</v>
      </c>
      <c r="Q4" s="250"/>
      <c r="R4" s="256" t="s">
        <v>174</v>
      </c>
      <c r="S4" s="251"/>
      <c r="T4" s="250" t="s">
        <v>175</v>
      </c>
      <c r="U4" s="250"/>
      <c r="V4" s="235" t="s">
        <v>176</v>
      </c>
      <c r="W4" s="236"/>
      <c r="X4" s="250" t="s">
        <v>177</v>
      </c>
      <c r="Y4" s="250"/>
      <c r="Z4" s="256" t="s">
        <v>178</v>
      </c>
      <c r="AA4" s="251"/>
      <c r="AB4" s="250" t="s">
        <v>179</v>
      </c>
      <c r="AC4" s="251"/>
      <c r="AD4" s="75"/>
      <c r="AE4" s="21"/>
      <c r="AF4" s="11"/>
      <c r="AG4" s="11"/>
      <c r="AH4" s="11"/>
      <c r="AI4" s="11"/>
      <c r="AJ4" s="35"/>
      <c r="AK4" s="36"/>
      <c r="AL4" s="35"/>
      <c r="AM4" s="35"/>
      <c r="AN4" s="35"/>
      <c r="AO4" s="36"/>
      <c r="AP4" s="35"/>
      <c r="AQ4" s="36"/>
      <c r="AR4" s="35"/>
      <c r="AS4" s="36"/>
      <c r="AT4" s="35"/>
      <c r="AU4" s="36"/>
      <c r="AV4" s="35"/>
      <c r="AW4" s="36"/>
      <c r="AX4" s="35"/>
      <c r="AY4" s="36"/>
      <c r="AZ4" s="35"/>
      <c r="BA4" s="36"/>
      <c r="BB4" s="35"/>
      <c r="BC4" s="35"/>
      <c r="BD4" s="35"/>
      <c r="BE4" s="36"/>
      <c r="BF4" s="35"/>
      <c r="BG4" s="36"/>
    </row>
    <row r="5" spans="1:59" ht="23.25" customHeight="1">
      <c r="A5" s="245"/>
      <c r="B5" s="231"/>
      <c r="C5" s="222"/>
      <c r="D5" s="223"/>
      <c r="E5" s="223"/>
      <c r="F5" s="237" t="s">
        <v>180</v>
      </c>
      <c r="G5" s="238"/>
      <c r="H5" s="240" t="s">
        <v>181</v>
      </c>
      <c r="I5" s="240"/>
      <c r="J5" s="237" t="s">
        <v>182</v>
      </c>
      <c r="K5" s="238"/>
      <c r="L5" s="252" t="s">
        <v>36</v>
      </c>
      <c r="M5" s="252"/>
      <c r="N5" s="257" t="s">
        <v>183</v>
      </c>
      <c r="O5" s="253"/>
      <c r="P5" s="252" t="s">
        <v>36</v>
      </c>
      <c r="Q5" s="252"/>
      <c r="R5" s="257" t="s">
        <v>184</v>
      </c>
      <c r="S5" s="253"/>
      <c r="T5" s="252" t="s">
        <v>36</v>
      </c>
      <c r="U5" s="252"/>
      <c r="V5" s="237" t="s">
        <v>185</v>
      </c>
      <c r="W5" s="238"/>
      <c r="X5" s="252" t="s">
        <v>186</v>
      </c>
      <c r="Y5" s="252"/>
      <c r="Z5" s="257" t="s">
        <v>186</v>
      </c>
      <c r="AA5" s="253"/>
      <c r="AB5" s="252" t="s">
        <v>186</v>
      </c>
      <c r="AC5" s="253"/>
      <c r="AD5" s="34"/>
      <c r="AE5" s="22"/>
      <c r="AF5" s="12"/>
      <c r="AG5" s="12"/>
      <c r="AH5" s="12"/>
      <c r="AI5" s="12"/>
      <c r="AJ5" s="41"/>
      <c r="AK5" s="42"/>
      <c r="AL5" s="41"/>
      <c r="AM5" s="41"/>
      <c r="AN5" s="41"/>
      <c r="AO5" s="42"/>
      <c r="AP5" s="41"/>
      <c r="AQ5" s="42"/>
      <c r="AR5" s="41"/>
      <c r="AS5" s="42"/>
      <c r="AT5" s="41"/>
      <c r="AU5" s="42"/>
      <c r="AV5" s="41"/>
      <c r="AW5" s="42"/>
      <c r="AX5" s="41"/>
      <c r="AY5" s="42"/>
      <c r="AZ5" s="41"/>
      <c r="BA5" s="42"/>
      <c r="BB5" s="41"/>
      <c r="BC5" s="41"/>
      <c r="BD5" s="41"/>
      <c r="BE5" s="42"/>
      <c r="BF5" s="41"/>
      <c r="BG5" s="42"/>
    </row>
    <row r="6" spans="1:59" ht="21" customHeight="1">
      <c r="A6" s="246"/>
      <c r="B6" s="249"/>
      <c r="C6" s="247"/>
      <c r="D6" s="248"/>
      <c r="E6" s="248"/>
      <c r="F6" s="243" t="s">
        <v>187</v>
      </c>
      <c r="G6" s="242"/>
      <c r="H6" s="241" t="s">
        <v>188</v>
      </c>
      <c r="I6" s="241"/>
      <c r="J6" s="243" t="s">
        <v>189</v>
      </c>
      <c r="K6" s="242"/>
      <c r="L6" s="254" t="s">
        <v>190</v>
      </c>
      <c r="M6" s="254"/>
      <c r="N6" s="258" t="s">
        <v>191</v>
      </c>
      <c r="O6" s="255"/>
      <c r="P6" s="254" t="s">
        <v>192</v>
      </c>
      <c r="Q6" s="254"/>
      <c r="R6" s="258" t="s">
        <v>193</v>
      </c>
      <c r="S6" s="255"/>
      <c r="T6" s="254" t="s">
        <v>194</v>
      </c>
      <c r="U6" s="254"/>
      <c r="V6" s="243" t="s">
        <v>195</v>
      </c>
      <c r="W6" s="242"/>
      <c r="X6" s="254" t="s">
        <v>196</v>
      </c>
      <c r="Y6" s="254"/>
      <c r="Z6" s="258" t="s">
        <v>197</v>
      </c>
      <c r="AA6" s="255"/>
      <c r="AB6" s="254" t="s">
        <v>198</v>
      </c>
      <c r="AC6" s="255"/>
      <c r="AD6" s="24"/>
      <c r="AE6" s="23"/>
      <c r="AF6" s="13"/>
      <c r="AG6" s="13"/>
      <c r="AH6" s="13"/>
      <c r="AI6" s="13"/>
      <c r="AJ6" s="56" t="s">
        <v>136</v>
      </c>
      <c r="AK6" s="57" t="s">
        <v>137</v>
      </c>
      <c r="AL6" s="59" t="s">
        <v>136</v>
      </c>
      <c r="AM6" s="60" t="s">
        <v>137</v>
      </c>
      <c r="AN6" s="56" t="s">
        <v>136</v>
      </c>
      <c r="AO6" s="57" t="s">
        <v>137</v>
      </c>
      <c r="AP6" s="59" t="s">
        <v>136</v>
      </c>
      <c r="AQ6" s="60" t="s">
        <v>137</v>
      </c>
      <c r="AR6" s="56" t="s">
        <v>136</v>
      </c>
      <c r="AS6" s="57" t="s">
        <v>137</v>
      </c>
      <c r="AT6" s="59" t="s">
        <v>136</v>
      </c>
      <c r="AU6" s="60" t="s">
        <v>137</v>
      </c>
      <c r="AV6" s="56" t="s">
        <v>136</v>
      </c>
      <c r="AW6" s="57" t="s">
        <v>137</v>
      </c>
      <c r="AX6" s="59" t="s">
        <v>136</v>
      </c>
      <c r="AY6" s="60" t="s">
        <v>137</v>
      </c>
      <c r="AZ6" s="56" t="s">
        <v>136</v>
      </c>
      <c r="BA6" s="57" t="s">
        <v>137</v>
      </c>
      <c r="BB6" s="59" t="s">
        <v>136</v>
      </c>
      <c r="BC6" s="60" t="s">
        <v>137</v>
      </c>
      <c r="BD6" s="56" t="s">
        <v>136</v>
      </c>
      <c r="BE6" s="57" t="s">
        <v>137</v>
      </c>
      <c r="BF6" s="59" t="s">
        <v>136</v>
      </c>
      <c r="BG6" s="60" t="s">
        <v>137</v>
      </c>
    </row>
    <row r="7" spans="1:59" ht="14.25" customHeight="1" thickBot="1">
      <c r="A7" s="91"/>
      <c r="B7" s="92"/>
      <c r="C7" s="93" t="s">
        <v>38</v>
      </c>
      <c r="D7" s="77" t="s">
        <v>39</v>
      </c>
      <c r="E7" s="78" t="s">
        <v>40</v>
      </c>
      <c r="F7" s="145" t="s">
        <v>38</v>
      </c>
      <c r="G7" s="146" t="s">
        <v>39</v>
      </c>
      <c r="H7" s="147" t="s">
        <v>38</v>
      </c>
      <c r="I7" s="148" t="s">
        <v>39</v>
      </c>
      <c r="J7" s="145" t="s">
        <v>38</v>
      </c>
      <c r="K7" s="146" t="s">
        <v>39</v>
      </c>
      <c r="L7" s="93" t="s">
        <v>38</v>
      </c>
      <c r="M7" s="78" t="s">
        <v>39</v>
      </c>
      <c r="N7" s="94" t="s">
        <v>38</v>
      </c>
      <c r="O7" s="95" t="s">
        <v>39</v>
      </c>
      <c r="P7" s="93" t="s">
        <v>38</v>
      </c>
      <c r="Q7" s="78" t="s">
        <v>39</v>
      </c>
      <c r="R7" s="94" t="s">
        <v>38</v>
      </c>
      <c r="S7" s="95" t="s">
        <v>39</v>
      </c>
      <c r="T7" s="93" t="s">
        <v>38</v>
      </c>
      <c r="U7" s="78" t="s">
        <v>39</v>
      </c>
      <c r="V7" s="145" t="s">
        <v>38</v>
      </c>
      <c r="W7" s="146" t="s">
        <v>39</v>
      </c>
      <c r="X7" s="93" t="s">
        <v>38</v>
      </c>
      <c r="Y7" s="78" t="s">
        <v>39</v>
      </c>
      <c r="Z7" s="94" t="s">
        <v>38</v>
      </c>
      <c r="AA7" s="95" t="s">
        <v>39</v>
      </c>
      <c r="AB7" s="93" t="s">
        <v>38</v>
      </c>
      <c r="AC7" s="95" t="s">
        <v>39</v>
      </c>
      <c r="AD7" s="24" t="s">
        <v>38</v>
      </c>
      <c r="AE7" s="23" t="s">
        <v>39</v>
      </c>
      <c r="AF7" s="10" t="s">
        <v>49</v>
      </c>
      <c r="AG7" s="10" t="s">
        <v>42</v>
      </c>
      <c r="AH7" s="10" t="s">
        <v>50</v>
      </c>
      <c r="AI7" s="10" t="s">
        <v>42</v>
      </c>
      <c r="AJ7" s="53" t="s">
        <v>42</v>
      </c>
      <c r="AK7" s="53" t="s">
        <v>42</v>
      </c>
      <c r="AL7" s="25" t="s">
        <v>42</v>
      </c>
      <c r="AM7" s="25" t="s">
        <v>42</v>
      </c>
      <c r="AN7" s="53" t="s">
        <v>42</v>
      </c>
      <c r="AO7" s="53" t="s">
        <v>42</v>
      </c>
      <c r="AP7" s="25" t="s">
        <v>42</v>
      </c>
      <c r="AQ7" s="25" t="s">
        <v>42</v>
      </c>
      <c r="AR7" s="53" t="s">
        <v>42</v>
      </c>
      <c r="AS7" s="53" t="s">
        <v>42</v>
      </c>
      <c r="AT7" s="25" t="s">
        <v>42</v>
      </c>
      <c r="AU7" s="25" t="s">
        <v>42</v>
      </c>
      <c r="AV7" s="53" t="s">
        <v>42</v>
      </c>
      <c r="AW7" s="53" t="s">
        <v>42</v>
      </c>
      <c r="AX7" s="25" t="s">
        <v>42</v>
      </c>
      <c r="AY7" s="25" t="s">
        <v>42</v>
      </c>
      <c r="AZ7" s="53" t="s">
        <v>42</v>
      </c>
      <c r="BA7" s="53" t="s">
        <v>42</v>
      </c>
      <c r="BB7" s="25" t="s">
        <v>42</v>
      </c>
      <c r="BC7" s="25" t="s">
        <v>42</v>
      </c>
      <c r="BD7" s="53" t="s">
        <v>42</v>
      </c>
      <c r="BE7" s="53" t="s">
        <v>42</v>
      </c>
      <c r="BF7" s="25" t="s">
        <v>42</v>
      </c>
      <c r="BG7" s="25" t="s">
        <v>42</v>
      </c>
    </row>
    <row r="8" spans="1:59" ht="15" customHeight="1">
      <c r="A8" s="82">
        <v>1</v>
      </c>
      <c r="B8" s="124" t="s">
        <v>32</v>
      </c>
      <c r="C8" s="174">
        <f>'По області середня'!M6</f>
        <v>8.65</v>
      </c>
      <c r="D8" s="173">
        <f>'По області середня'!O6</f>
        <v>11.89</v>
      </c>
      <c r="E8" s="172">
        <f>'По області середня'!Q6</f>
        <v>10.14</v>
      </c>
      <c r="F8" s="183"/>
      <c r="G8" s="182"/>
      <c r="H8" s="183">
        <v>9.24</v>
      </c>
      <c r="I8" s="182">
        <v>11.7</v>
      </c>
      <c r="J8" s="183">
        <v>11.6</v>
      </c>
      <c r="K8" s="182">
        <v>11.6</v>
      </c>
      <c r="L8" s="177"/>
      <c r="M8" s="178"/>
      <c r="N8" s="177"/>
      <c r="O8" s="178"/>
      <c r="P8" s="177"/>
      <c r="Q8" s="178"/>
      <c r="R8" s="177"/>
      <c r="S8" s="178"/>
      <c r="T8" s="177"/>
      <c r="U8" s="178"/>
      <c r="V8" s="183"/>
      <c r="W8" s="182"/>
      <c r="X8" s="190"/>
      <c r="Y8" s="191"/>
      <c r="Z8" s="179"/>
      <c r="AA8" s="128"/>
      <c r="AB8" s="129"/>
      <c r="AC8" s="130"/>
      <c r="AD8" s="31">
        <f>SMALL(F8:AB8,1+COUNTIF((F8:AB8),))</f>
        <v>9.24</v>
      </c>
      <c r="AE8" s="29">
        <f aca="true" t="shared" si="0" ref="AE8:AE53">MAX(G8,I8,K8,M8,O8,Q8,S8,U8,W8,Y8,AA8,AC8)</f>
        <v>11.7</v>
      </c>
      <c r="AF8" s="15">
        <f aca="true" t="shared" si="1" ref="AF8:AF53">PRODUCT(F8,H8,J8,L8,N8,P8,R8,T8,V8,X8,Z8,AB8,1)</f>
        <v>107.18</v>
      </c>
      <c r="AG8" s="16">
        <f aca="true" t="shared" si="2" ref="AG8:AG53">SUM(AJ8,AL8,AN8,AP8,AR8,AT8,AV8,AX8,AZ8,BB8,BD8,BF8)</f>
        <v>2</v>
      </c>
      <c r="AH8" s="15">
        <f aca="true" t="shared" si="3" ref="AH8:AH53">PRODUCT(G8,I8,K8,M8,O8,Q8,S8,U8,W8,Y8,AA8,AC8,1)</f>
        <v>135.72</v>
      </c>
      <c r="AI8" s="16">
        <f aca="true" t="shared" si="4" ref="AI8:AI53">SUM(AK8,AM8,AO8,AQ8,AS8,AU8,AW8,AY8,BA8,BC8,BE8,BG8)</f>
        <v>2</v>
      </c>
      <c r="AJ8" s="54">
        <f aca="true" t="shared" si="5" ref="AJ8:AJ53">COUNTIF(F8,"&gt;0")</f>
        <v>0</v>
      </c>
      <c r="AK8" s="54">
        <f aca="true" t="shared" si="6" ref="AK8:AK53">COUNTIF(G8,"&gt;0")</f>
        <v>0</v>
      </c>
      <c r="AL8" s="30">
        <f aca="true" t="shared" si="7" ref="AL8:AL53">COUNTIF(H8,"&gt;0")</f>
        <v>1</v>
      </c>
      <c r="AM8" s="30">
        <f aca="true" t="shared" si="8" ref="AM8:AM53">COUNTIF(I8,"&gt;0")</f>
        <v>1</v>
      </c>
      <c r="AN8" s="55">
        <f aca="true" t="shared" si="9" ref="AN8:AN53">COUNTIF(J8,"&gt;0")</f>
        <v>1</v>
      </c>
      <c r="AO8" s="55">
        <f aca="true" t="shared" si="10" ref="AO8:AO53">COUNTIF(K8,"&gt;0")</f>
        <v>1</v>
      </c>
      <c r="AP8" s="30">
        <f aca="true" t="shared" si="11" ref="AP8:AP53">COUNTIF(L8,"&gt;0")</f>
        <v>0</v>
      </c>
      <c r="AQ8" s="30">
        <f aca="true" t="shared" si="12" ref="AQ8:AQ53">COUNTIF(M8,"&gt;0")</f>
        <v>0</v>
      </c>
      <c r="AR8" s="55">
        <f aca="true" t="shared" si="13" ref="AR8:AR53">COUNTIF(N8,"&gt;0")</f>
        <v>0</v>
      </c>
      <c r="AS8" s="55">
        <f aca="true" t="shared" si="14" ref="AS8:AS53">COUNTIF(O8,"&gt;0")</f>
        <v>0</v>
      </c>
      <c r="AT8" s="30">
        <f aca="true" t="shared" si="15" ref="AT8:AT53">COUNTIF(P8,"&gt;0")</f>
        <v>0</v>
      </c>
      <c r="AU8" s="30">
        <f aca="true" t="shared" si="16" ref="AU8:AU53">COUNTIF(Q8,"&gt;0")</f>
        <v>0</v>
      </c>
      <c r="AV8" s="55">
        <f aca="true" t="shared" si="17" ref="AV8:AV53">COUNTIF(R8,"&gt;0")</f>
        <v>0</v>
      </c>
      <c r="AW8" s="55">
        <f aca="true" t="shared" si="18" ref="AW8:AW53">COUNTIF(S8,"&gt;0")</f>
        <v>0</v>
      </c>
      <c r="AX8" s="30">
        <f aca="true" t="shared" si="19" ref="AX8:AX53">COUNTIF(T8,"&gt;0")</f>
        <v>0</v>
      </c>
      <c r="AY8" s="30">
        <f aca="true" t="shared" si="20" ref="AY8:AY53">COUNTIF(U8,"&gt;0")</f>
        <v>0</v>
      </c>
      <c r="AZ8" s="55">
        <f aca="true" t="shared" si="21" ref="AZ8:AZ53">COUNTIF(V8,"&gt;0")</f>
        <v>0</v>
      </c>
      <c r="BA8" s="55">
        <f aca="true" t="shared" si="22" ref="BA8:BA53">COUNTIF(W8,"&gt;0")</f>
        <v>0</v>
      </c>
      <c r="BB8" s="30">
        <f aca="true" t="shared" si="23" ref="BB8:BB53">COUNTIF(X8,"&gt;0")</f>
        <v>0</v>
      </c>
      <c r="BC8" s="30">
        <f aca="true" t="shared" si="24" ref="BC8:BC53">COUNTIF(Y8,"&gt;0")</f>
        <v>0</v>
      </c>
      <c r="BD8" s="55">
        <f aca="true" t="shared" si="25" ref="BD8:BD53">COUNTIF(Z8,"&gt;0")</f>
        <v>0</v>
      </c>
      <c r="BE8" s="55">
        <f aca="true" t="shared" si="26" ref="BE8:BE53">COUNTIF(AA8,"&gt;0")</f>
        <v>0</v>
      </c>
      <c r="BF8" s="30">
        <f aca="true" t="shared" si="27" ref="BF8:BF53">COUNTIF(AB8,"&gt;0")</f>
        <v>0</v>
      </c>
      <c r="BG8" s="30">
        <f aca="true" t="shared" si="28" ref="BG8:BG53">COUNTIF(AC8,"&gt;0")</f>
        <v>0</v>
      </c>
    </row>
    <row r="9" spans="1:59" ht="15" customHeight="1">
      <c r="A9" s="26">
        <v>2</v>
      </c>
      <c r="B9" s="125" t="s">
        <v>128</v>
      </c>
      <c r="C9" s="171">
        <f>'По області середня'!M7</f>
        <v>8.38</v>
      </c>
      <c r="D9" s="170">
        <f>'По області середня'!O7</f>
        <v>11.47</v>
      </c>
      <c r="E9" s="169">
        <f>'По області середня'!Q7</f>
        <v>9.8</v>
      </c>
      <c r="F9" s="106"/>
      <c r="G9" s="107"/>
      <c r="H9" s="106">
        <v>9.07</v>
      </c>
      <c r="I9" s="107">
        <v>12.08</v>
      </c>
      <c r="J9" s="106">
        <v>11.34</v>
      </c>
      <c r="K9" s="107">
        <v>11.34</v>
      </c>
      <c r="L9" s="177"/>
      <c r="M9" s="178"/>
      <c r="N9" s="177"/>
      <c r="O9" s="178"/>
      <c r="P9" s="177"/>
      <c r="Q9" s="178"/>
      <c r="R9" s="177"/>
      <c r="S9" s="178"/>
      <c r="T9" s="177"/>
      <c r="U9" s="178"/>
      <c r="V9" s="106"/>
      <c r="W9" s="107"/>
      <c r="X9" s="192"/>
      <c r="Y9" s="186"/>
      <c r="Z9" s="177"/>
      <c r="AA9" s="168"/>
      <c r="AB9" s="131"/>
      <c r="AC9" s="132"/>
      <c r="AD9" s="31">
        <f aca="true" t="shared" si="29" ref="AD9:AD53">SMALL(F9:AB9,1+COUNTIF((F9:AB9),))</f>
        <v>9.07</v>
      </c>
      <c r="AE9" s="29">
        <f t="shared" si="0"/>
        <v>12.08</v>
      </c>
      <c r="AF9" s="15">
        <f t="shared" si="1"/>
        <v>102.85</v>
      </c>
      <c r="AG9" s="16">
        <f t="shared" si="2"/>
        <v>2</v>
      </c>
      <c r="AH9" s="15">
        <f t="shared" si="3"/>
        <v>136.99</v>
      </c>
      <c r="AI9" s="16">
        <f t="shared" si="4"/>
        <v>2</v>
      </c>
      <c r="AJ9" s="54">
        <f t="shared" si="5"/>
        <v>0</v>
      </c>
      <c r="AK9" s="54">
        <f t="shared" si="6"/>
        <v>0</v>
      </c>
      <c r="AL9" s="30">
        <f t="shared" si="7"/>
        <v>1</v>
      </c>
      <c r="AM9" s="30">
        <f t="shared" si="8"/>
        <v>1</v>
      </c>
      <c r="AN9" s="55">
        <f t="shared" si="9"/>
        <v>1</v>
      </c>
      <c r="AO9" s="55">
        <f t="shared" si="10"/>
        <v>1</v>
      </c>
      <c r="AP9" s="30">
        <f t="shared" si="11"/>
        <v>0</v>
      </c>
      <c r="AQ9" s="30">
        <f t="shared" si="12"/>
        <v>0</v>
      </c>
      <c r="AR9" s="55">
        <f t="shared" si="13"/>
        <v>0</v>
      </c>
      <c r="AS9" s="55">
        <f t="shared" si="14"/>
        <v>0</v>
      </c>
      <c r="AT9" s="30">
        <f t="shared" si="15"/>
        <v>0</v>
      </c>
      <c r="AU9" s="30">
        <f t="shared" si="16"/>
        <v>0</v>
      </c>
      <c r="AV9" s="55">
        <f t="shared" si="17"/>
        <v>0</v>
      </c>
      <c r="AW9" s="55">
        <f t="shared" si="18"/>
        <v>0</v>
      </c>
      <c r="AX9" s="30">
        <f t="shared" si="19"/>
        <v>0</v>
      </c>
      <c r="AY9" s="30">
        <f t="shared" si="20"/>
        <v>0</v>
      </c>
      <c r="AZ9" s="55">
        <f t="shared" si="21"/>
        <v>0</v>
      </c>
      <c r="BA9" s="55">
        <f t="shared" si="22"/>
        <v>0</v>
      </c>
      <c r="BB9" s="30">
        <f t="shared" si="23"/>
        <v>0</v>
      </c>
      <c r="BC9" s="30">
        <f t="shared" si="24"/>
        <v>0</v>
      </c>
      <c r="BD9" s="55">
        <f t="shared" si="25"/>
        <v>0</v>
      </c>
      <c r="BE9" s="55">
        <f t="shared" si="26"/>
        <v>0</v>
      </c>
      <c r="BF9" s="30">
        <f t="shared" si="27"/>
        <v>0</v>
      </c>
      <c r="BG9" s="30">
        <f t="shared" si="28"/>
        <v>0</v>
      </c>
    </row>
    <row r="10" spans="1:59" ht="15" customHeight="1">
      <c r="A10" s="26">
        <v>3</v>
      </c>
      <c r="B10" s="124" t="s">
        <v>1</v>
      </c>
      <c r="C10" s="171">
        <f>'По області середня'!M8</f>
        <v>9.1</v>
      </c>
      <c r="D10" s="170">
        <f>'По області середня'!O8</f>
        <v>12.01</v>
      </c>
      <c r="E10" s="169">
        <f>'По області середня'!Q8</f>
        <v>10.45</v>
      </c>
      <c r="F10" s="106"/>
      <c r="G10" s="107"/>
      <c r="H10" s="106">
        <v>10.83</v>
      </c>
      <c r="I10" s="107">
        <v>14.4</v>
      </c>
      <c r="J10" s="106">
        <v>11.25</v>
      </c>
      <c r="K10" s="107">
        <v>11.25</v>
      </c>
      <c r="L10" s="177"/>
      <c r="M10" s="178"/>
      <c r="N10" s="177"/>
      <c r="O10" s="178"/>
      <c r="P10" s="177"/>
      <c r="Q10" s="178"/>
      <c r="R10" s="177"/>
      <c r="S10" s="178"/>
      <c r="T10" s="177"/>
      <c r="U10" s="178"/>
      <c r="V10" s="106"/>
      <c r="W10" s="107"/>
      <c r="X10" s="192"/>
      <c r="Y10" s="186"/>
      <c r="Z10" s="177"/>
      <c r="AA10" s="168"/>
      <c r="AB10" s="131"/>
      <c r="AC10" s="132"/>
      <c r="AD10" s="31">
        <f t="shared" si="29"/>
        <v>10.83</v>
      </c>
      <c r="AE10" s="29">
        <f t="shared" si="0"/>
        <v>14.4</v>
      </c>
      <c r="AF10" s="15">
        <f t="shared" si="1"/>
        <v>121.84</v>
      </c>
      <c r="AG10" s="16">
        <f t="shared" si="2"/>
        <v>2</v>
      </c>
      <c r="AH10" s="15">
        <f t="shared" si="3"/>
        <v>162</v>
      </c>
      <c r="AI10" s="16">
        <f t="shared" si="4"/>
        <v>2</v>
      </c>
      <c r="AJ10" s="54">
        <f t="shared" si="5"/>
        <v>0</v>
      </c>
      <c r="AK10" s="54">
        <f t="shared" si="6"/>
        <v>0</v>
      </c>
      <c r="AL10" s="30">
        <f t="shared" si="7"/>
        <v>1</v>
      </c>
      <c r="AM10" s="30">
        <f t="shared" si="8"/>
        <v>1</v>
      </c>
      <c r="AN10" s="55">
        <f t="shared" si="9"/>
        <v>1</v>
      </c>
      <c r="AO10" s="55">
        <f t="shared" si="10"/>
        <v>1</v>
      </c>
      <c r="AP10" s="30">
        <f t="shared" si="11"/>
        <v>0</v>
      </c>
      <c r="AQ10" s="30">
        <f t="shared" si="12"/>
        <v>0</v>
      </c>
      <c r="AR10" s="55">
        <f t="shared" si="13"/>
        <v>0</v>
      </c>
      <c r="AS10" s="55">
        <f t="shared" si="14"/>
        <v>0</v>
      </c>
      <c r="AT10" s="30">
        <f t="shared" si="15"/>
        <v>0</v>
      </c>
      <c r="AU10" s="30">
        <f t="shared" si="16"/>
        <v>0</v>
      </c>
      <c r="AV10" s="55">
        <f t="shared" si="17"/>
        <v>0</v>
      </c>
      <c r="AW10" s="55">
        <f t="shared" si="18"/>
        <v>0</v>
      </c>
      <c r="AX10" s="30">
        <f t="shared" si="19"/>
        <v>0</v>
      </c>
      <c r="AY10" s="30">
        <f t="shared" si="20"/>
        <v>0</v>
      </c>
      <c r="AZ10" s="55">
        <f t="shared" si="21"/>
        <v>0</v>
      </c>
      <c r="BA10" s="55">
        <f t="shared" si="22"/>
        <v>0</v>
      </c>
      <c r="BB10" s="30">
        <f t="shared" si="23"/>
        <v>0</v>
      </c>
      <c r="BC10" s="30">
        <f t="shared" si="24"/>
        <v>0</v>
      </c>
      <c r="BD10" s="55">
        <f t="shared" si="25"/>
        <v>0</v>
      </c>
      <c r="BE10" s="55">
        <f t="shared" si="26"/>
        <v>0</v>
      </c>
      <c r="BF10" s="30">
        <f t="shared" si="27"/>
        <v>0</v>
      </c>
      <c r="BG10" s="30">
        <f t="shared" si="28"/>
        <v>0</v>
      </c>
    </row>
    <row r="11" spans="1:59" ht="15" customHeight="1">
      <c r="A11" s="26">
        <v>4</v>
      </c>
      <c r="B11" s="124" t="s">
        <v>12</v>
      </c>
      <c r="C11" s="171">
        <f>'По області середня'!M9</f>
        <v>9.6</v>
      </c>
      <c r="D11" s="170">
        <f>'По області середня'!O9</f>
        <v>13.22</v>
      </c>
      <c r="E11" s="169">
        <f>'По області середня'!Q9</f>
        <v>11.26</v>
      </c>
      <c r="F11" s="106"/>
      <c r="G11" s="107"/>
      <c r="H11" s="106">
        <v>15.2</v>
      </c>
      <c r="I11" s="107">
        <v>15.75</v>
      </c>
      <c r="J11" s="106">
        <v>14.2</v>
      </c>
      <c r="K11" s="107">
        <v>14.2</v>
      </c>
      <c r="L11" s="177"/>
      <c r="M11" s="178"/>
      <c r="N11" s="177"/>
      <c r="O11" s="178"/>
      <c r="P11" s="177"/>
      <c r="Q11" s="178"/>
      <c r="R11" s="177"/>
      <c r="S11" s="178"/>
      <c r="T11" s="177"/>
      <c r="U11" s="178"/>
      <c r="V11" s="106"/>
      <c r="W11" s="107"/>
      <c r="X11" s="192"/>
      <c r="Y11" s="186"/>
      <c r="Z11" s="177"/>
      <c r="AA11" s="168"/>
      <c r="AB11" s="131"/>
      <c r="AC11" s="132"/>
      <c r="AD11" s="31">
        <f t="shared" si="29"/>
        <v>14.2</v>
      </c>
      <c r="AE11" s="29">
        <f t="shared" si="0"/>
        <v>15.75</v>
      </c>
      <c r="AF11" s="15">
        <f t="shared" si="1"/>
        <v>215.84</v>
      </c>
      <c r="AG11" s="16">
        <f t="shared" si="2"/>
        <v>2</v>
      </c>
      <c r="AH11" s="15">
        <f t="shared" si="3"/>
        <v>223.65</v>
      </c>
      <c r="AI11" s="16">
        <f t="shared" si="4"/>
        <v>2</v>
      </c>
      <c r="AJ11" s="54">
        <f t="shared" si="5"/>
        <v>0</v>
      </c>
      <c r="AK11" s="54">
        <f t="shared" si="6"/>
        <v>0</v>
      </c>
      <c r="AL11" s="30">
        <f t="shared" si="7"/>
        <v>1</v>
      </c>
      <c r="AM11" s="30">
        <f t="shared" si="8"/>
        <v>1</v>
      </c>
      <c r="AN11" s="55">
        <f t="shared" si="9"/>
        <v>1</v>
      </c>
      <c r="AO11" s="55">
        <f t="shared" si="10"/>
        <v>1</v>
      </c>
      <c r="AP11" s="30">
        <f t="shared" si="11"/>
        <v>0</v>
      </c>
      <c r="AQ11" s="30">
        <f t="shared" si="12"/>
        <v>0</v>
      </c>
      <c r="AR11" s="55">
        <f t="shared" si="13"/>
        <v>0</v>
      </c>
      <c r="AS11" s="55">
        <f t="shared" si="14"/>
        <v>0</v>
      </c>
      <c r="AT11" s="30">
        <f t="shared" si="15"/>
        <v>0</v>
      </c>
      <c r="AU11" s="30">
        <f t="shared" si="16"/>
        <v>0</v>
      </c>
      <c r="AV11" s="55">
        <f t="shared" si="17"/>
        <v>0</v>
      </c>
      <c r="AW11" s="55">
        <f t="shared" si="18"/>
        <v>0</v>
      </c>
      <c r="AX11" s="30">
        <f t="shared" si="19"/>
        <v>0</v>
      </c>
      <c r="AY11" s="30">
        <f t="shared" si="20"/>
        <v>0</v>
      </c>
      <c r="AZ11" s="55">
        <f t="shared" si="21"/>
        <v>0</v>
      </c>
      <c r="BA11" s="55">
        <f t="shared" si="22"/>
        <v>0</v>
      </c>
      <c r="BB11" s="30">
        <f t="shared" si="23"/>
        <v>0</v>
      </c>
      <c r="BC11" s="30">
        <f t="shared" si="24"/>
        <v>0</v>
      </c>
      <c r="BD11" s="55">
        <f t="shared" si="25"/>
        <v>0</v>
      </c>
      <c r="BE11" s="55">
        <f t="shared" si="26"/>
        <v>0</v>
      </c>
      <c r="BF11" s="30">
        <f t="shared" si="27"/>
        <v>0</v>
      </c>
      <c r="BG11" s="30">
        <f t="shared" si="28"/>
        <v>0</v>
      </c>
    </row>
    <row r="12" spans="1:59" ht="15" customHeight="1">
      <c r="A12" s="26">
        <v>5</v>
      </c>
      <c r="B12" s="124" t="s">
        <v>33</v>
      </c>
      <c r="C12" s="171">
        <f>'По області середня'!M10</f>
        <v>8.53</v>
      </c>
      <c r="D12" s="170">
        <f>'По області середня'!O10</f>
        <v>10.49</v>
      </c>
      <c r="E12" s="169">
        <f>'По області середня'!Q10</f>
        <v>9.46</v>
      </c>
      <c r="F12" s="106">
        <v>9</v>
      </c>
      <c r="G12" s="107">
        <v>9</v>
      </c>
      <c r="H12" s="106">
        <v>8.4</v>
      </c>
      <c r="I12" s="107">
        <v>8.5</v>
      </c>
      <c r="J12" s="106">
        <v>11</v>
      </c>
      <c r="K12" s="107">
        <v>11</v>
      </c>
      <c r="L12" s="177"/>
      <c r="M12" s="178"/>
      <c r="N12" s="177"/>
      <c r="O12" s="178"/>
      <c r="P12" s="177"/>
      <c r="Q12" s="178"/>
      <c r="R12" s="177"/>
      <c r="S12" s="178"/>
      <c r="T12" s="177"/>
      <c r="U12" s="178"/>
      <c r="V12" s="106"/>
      <c r="W12" s="107"/>
      <c r="X12" s="192"/>
      <c r="Y12" s="186"/>
      <c r="Z12" s="177"/>
      <c r="AA12" s="168"/>
      <c r="AB12" s="131"/>
      <c r="AC12" s="132"/>
      <c r="AD12" s="31">
        <f t="shared" si="29"/>
        <v>8.4</v>
      </c>
      <c r="AE12" s="29">
        <f t="shared" si="0"/>
        <v>11</v>
      </c>
      <c r="AF12" s="15">
        <f t="shared" si="1"/>
        <v>831.6</v>
      </c>
      <c r="AG12" s="16">
        <f t="shared" si="2"/>
        <v>3</v>
      </c>
      <c r="AH12" s="15">
        <f t="shared" si="3"/>
        <v>841.5</v>
      </c>
      <c r="AI12" s="16">
        <f t="shared" si="4"/>
        <v>3</v>
      </c>
      <c r="AJ12" s="54">
        <f t="shared" si="5"/>
        <v>1</v>
      </c>
      <c r="AK12" s="54">
        <f t="shared" si="6"/>
        <v>1</v>
      </c>
      <c r="AL12" s="30">
        <f t="shared" si="7"/>
        <v>1</v>
      </c>
      <c r="AM12" s="30">
        <f t="shared" si="8"/>
        <v>1</v>
      </c>
      <c r="AN12" s="55">
        <f t="shared" si="9"/>
        <v>1</v>
      </c>
      <c r="AO12" s="55">
        <f t="shared" si="10"/>
        <v>1</v>
      </c>
      <c r="AP12" s="30">
        <f t="shared" si="11"/>
        <v>0</v>
      </c>
      <c r="AQ12" s="30">
        <f t="shared" si="12"/>
        <v>0</v>
      </c>
      <c r="AR12" s="55">
        <f t="shared" si="13"/>
        <v>0</v>
      </c>
      <c r="AS12" s="55">
        <f t="shared" si="14"/>
        <v>0</v>
      </c>
      <c r="AT12" s="30">
        <f t="shared" si="15"/>
        <v>0</v>
      </c>
      <c r="AU12" s="30">
        <f t="shared" si="16"/>
        <v>0</v>
      </c>
      <c r="AV12" s="55">
        <f t="shared" si="17"/>
        <v>0</v>
      </c>
      <c r="AW12" s="55">
        <f t="shared" si="18"/>
        <v>0</v>
      </c>
      <c r="AX12" s="30">
        <f t="shared" si="19"/>
        <v>0</v>
      </c>
      <c r="AY12" s="30">
        <f t="shared" si="20"/>
        <v>0</v>
      </c>
      <c r="AZ12" s="55">
        <f t="shared" si="21"/>
        <v>0</v>
      </c>
      <c r="BA12" s="55">
        <f t="shared" si="22"/>
        <v>0</v>
      </c>
      <c r="BB12" s="30">
        <f t="shared" si="23"/>
        <v>0</v>
      </c>
      <c r="BC12" s="30">
        <f t="shared" si="24"/>
        <v>0</v>
      </c>
      <c r="BD12" s="55">
        <f t="shared" si="25"/>
        <v>0</v>
      </c>
      <c r="BE12" s="55">
        <f t="shared" si="26"/>
        <v>0</v>
      </c>
      <c r="BF12" s="30">
        <f t="shared" si="27"/>
        <v>0</v>
      </c>
      <c r="BG12" s="30">
        <f t="shared" si="28"/>
        <v>0</v>
      </c>
    </row>
    <row r="13" spans="1:59" ht="15" customHeight="1">
      <c r="A13" s="26">
        <v>6</v>
      </c>
      <c r="B13" s="124" t="s">
        <v>13</v>
      </c>
      <c r="C13" s="171">
        <f>'По області середня'!M11</f>
        <v>10.37</v>
      </c>
      <c r="D13" s="170">
        <f>'По області середня'!O11</f>
        <v>13.34</v>
      </c>
      <c r="E13" s="169">
        <f>'По області середня'!Q11</f>
        <v>11.76</v>
      </c>
      <c r="F13" s="106">
        <v>12</v>
      </c>
      <c r="G13" s="107">
        <v>12</v>
      </c>
      <c r="H13" s="106">
        <v>11.5</v>
      </c>
      <c r="I13" s="107">
        <v>13.5</v>
      </c>
      <c r="J13" s="106">
        <v>13</v>
      </c>
      <c r="K13" s="107">
        <v>13</v>
      </c>
      <c r="L13" s="177"/>
      <c r="M13" s="178"/>
      <c r="N13" s="177"/>
      <c r="O13" s="178"/>
      <c r="P13" s="177"/>
      <c r="Q13" s="178"/>
      <c r="R13" s="177"/>
      <c r="S13" s="178"/>
      <c r="T13" s="186"/>
      <c r="U13" s="178"/>
      <c r="V13" s="106">
        <v>12</v>
      </c>
      <c r="W13" s="107">
        <v>12</v>
      </c>
      <c r="X13" s="192"/>
      <c r="Y13" s="186"/>
      <c r="Z13" s="177"/>
      <c r="AA13" s="168"/>
      <c r="AB13" s="131"/>
      <c r="AC13" s="132"/>
      <c r="AD13" s="31">
        <f t="shared" si="29"/>
        <v>11.5</v>
      </c>
      <c r="AE13" s="29">
        <f t="shared" si="0"/>
        <v>13.5</v>
      </c>
      <c r="AF13" s="15">
        <f t="shared" si="1"/>
        <v>21528</v>
      </c>
      <c r="AG13" s="16">
        <f t="shared" si="2"/>
        <v>4</v>
      </c>
      <c r="AH13" s="15">
        <f t="shared" si="3"/>
        <v>25272</v>
      </c>
      <c r="AI13" s="16">
        <f t="shared" si="4"/>
        <v>4</v>
      </c>
      <c r="AJ13" s="54">
        <f t="shared" si="5"/>
        <v>1</v>
      </c>
      <c r="AK13" s="54">
        <f t="shared" si="6"/>
        <v>1</v>
      </c>
      <c r="AL13" s="30">
        <f t="shared" si="7"/>
        <v>1</v>
      </c>
      <c r="AM13" s="30">
        <f t="shared" si="8"/>
        <v>1</v>
      </c>
      <c r="AN13" s="55">
        <f t="shared" si="9"/>
        <v>1</v>
      </c>
      <c r="AO13" s="55">
        <f t="shared" si="10"/>
        <v>1</v>
      </c>
      <c r="AP13" s="30">
        <f t="shared" si="11"/>
        <v>0</v>
      </c>
      <c r="AQ13" s="30">
        <f t="shared" si="12"/>
        <v>0</v>
      </c>
      <c r="AR13" s="55">
        <f t="shared" si="13"/>
        <v>0</v>
      </c>
      <c r="AS13" s="55">
        <f t="shared" si="14"/>
        <v>0</v>
      </c>
      <c r="AT13" s="30">
        <f t="shared" si="15"/>
        <v>0</v>
      </c>
      <c r="AU13" s="30">
        <f t="shared" si="16"/>
        <v>0</v>
      </c>
      <c r="AV13" s="55">
        <f t="shared" si="17"/>
        <v>0</v>
      </c>
      <c r="AW13" s="55">
        <f t="shared" si="18"/>
        <v>0</v>
      </c>
      <c r="AX13" s="30">
        <f t="shared" si="19"/>
        <v>0</v>
      </c>
      <c r="AY13" s="30">
        <f t="shared" si="20"/>
        <v>0</v>
      </c>
      <c r="AZ13" s="55">
        <f t="shared" si="21"/>
        <v>1</v>
      </c>
      <c r="BA13" s="55">
        <f t="shared" si="22"/>
        <v>1</v>
      </c>
      <c r="BB13" s="30">
        <f t="shared" si="23"/>
        <v>0</v>
      </c>
      <c r="BC13" s="30">
        <f t="shared" si="24"/>
        <v>0</v>
      </c>
      <c r="BD13" s="55">
        <f t="shared" si="25"/>
        <v>0</v>
      </c>
      <c r="BE13" s="55">
        <f t="shared" si="26"/>
        <v>0</v>
      </c>
      <c r="BF13" s="30">
        <f t="shared" si="27"/>
        <v>0</v>
      </c>
      <c r="BG13" s="30">
        <f t="shared" si="28"/>
        <v>0</v>
      </c>
    </row>
    <row r="14" spans="1:59" ht="15" customHeight="1">
      <c r="A14" s="26">
        <v>7</v>
      </c>
      <c r="B14" s="124" t="s">
        <v>20</v>
      </c>
      <c r="C14" s="171">
        <f>'По області середня'!M12</f>
        <v>19.13</v>
      </c>
      <c r="D14" s="170">
        <f>'По області середня'!O12</f>
        <v>20.25</v>
      </c>
      <c r="E14" s="169">
        <f>'По області середня'!Q12</f>
        <v>19.69</v>
      </c>
      <c r="F14" s="106">
        <v>20</v>
      </c>
      <c r="G14" s="107">
        <v>20</v>
      </c>
      <c r="H14" s="106">
        <v>19</v>
      </c>
      <c r="I14" s="107">
        <v>20</v>
      </c>
      <c r="J14" s="106">
        <v>20</v>
      </c>
      <c r="K14" s="107">
        <v>22</v>
      </c>
      <c r="L14" s="177"/>
      <c r="M14" s="178"/>
      <c r="N14" s="177"/>
      <c r="O14" s="178"/>
      <c r="P14" s="177"/>
      <c r="Q14" s="178"/>
      <c r="R14" s="177"/>
      <c r="S14" s="178"/>
      <c r="T14" s="186"/>
      <c r="U14" s="178"/>
      <c r="V14" s="106">
        <v>23</v>
      </c>
      <c r="W14" s="107">
        <v>23</v>
      </c>
      <c r="X14" s="192"/>
      <c r="Y14" s="178"/>
      <c r="Z14" s="177"/>
      <c r="AA14" s="168"/>
      <c r="AB14" s="167"/>
      <c r="AC14" s="132"/>
      <c r="AD14" s="31">
        <f t="shared" si="29"/>
        <v>19</v>
      </c>
      <c r="AE14" s="29">
        <f t="shared" si="0"/>
        <v>23</v>
      </c>
      <c r="AF14" s="15">
        <f t="shared" si="1"/>
        <v>174800</v>
      </c>
      <c r="AG14" s="16">
        <f t="shared" si="2"/>
        <v>4</v>
      </c>
      <c r="AH14" s="15">
        <f t="shared" si="3"/>
        <v>202400</v>
      </c>
      <c r="AI14" s="16">
        <f t="shared" si="4"/>
        <v>4</v>
      </c>
      <c r="AJ14" s="54">
        <f t="shared" si="5"/>
        <v>1</v>
      </c>
      <c r="AK14" s="54">
        <f t="shared" si="6"/>
        <v>1</v>
      </c>
      <c r="AL14" s="30">
        <f t="shared" si="7"/>
        <v>1</v>
      </c>
      <c r="AM14" s="30">
        <f t="shared" si="8"/>
        <v>1</v>
      </c>
      <c r="AN14" s="55">
        <f t="shared" si="9"/>
        <v>1</v>
      </c>
      <c r="AO14" s="55">
        <f t="shared" si="10"/>
        <v>1</v>
      </c>
      <c r="AP14" s="30">
        <f t="shared" si="11"/>
        <v>0</v>
      </c>
      <c r="AQ14" s="30">
        <f t="shared" si="12"/>
        <v>0</v>
      </c>
      <c r="AR14" s="55">
        <f t="shared" si="13"/>
        <v>0</v>
      </c>
      <c r="AS14" s="55">
        <f t="shared" si="14"/>
        <v>0</v>
      </c>
      <c r="AT14" s="30">
        <f t="shared" si="15"/>
        <v>0</v>
      </c>
      <c r="AU14" s="30">
        <f t="shared" si="16"/>
        <v>0</v>
      </c>
      <c r="AV14" s="55">
        <f t="shared" si="17"/>
        <v>0</v>
      </c>
      <c r="AW14" s="55">
        <f t="shared" si="18"/>
        <v>0</v>
      </c>
      <c r="AX14" s="30">
        <f t="shared" si="19"/>
        <v>0</v>
      </c>
      <c r="AY14" s="30">
        <f t="shared" si="20"/>
        <v>0</v>
      </c>
      <c r="AZ14" s="55">
        <f t="shared" si="21"/>
        <v>1</v>
      </c>
      <c r="BA14" s="55">
        <f t="shared" si="22"/>
        <v>1</v>
      </c>
      <c r="BB14" s="30">
        <f t="shared" si="23"/>
        <v>0</v>
      </c>
      <c r="BC14" s="30">
        <f t="shared" si="24"/>
        <v>0</v>
      </c>
      <c r="BD14" s="55">
        <f t="shared" si="25"/>
        <v>0</v>
      </c>
      <c r="BE14" s="55">
        <f t="shared" si="26"/>
        <v>0</v>
      </c>
      <c r="BF14" s="30">
        <f t="shared" si="27"/>
        <v>0</v>
      </c>
      <c r="BG14" s="30">
        <f t="shared" si="28"/>
        <v>0</v>
      </c>
    </row>
    <row r="15" spans="1:59" ht="15" customHeight="1">
      <c r="A15" s="26">
        <v>8</v>
      </c>
      <c r="B15" s="125" t="s">
        <v>129</v>
      </c>
      <c r="C15" s="171">
        <f>'По області середня'!M13</f>
        <v>21.87</v>
      </c>
      <c r="D15" s="170">
        <f>'По області середня'!O13</f>
        <v>24.75</v>
      </c>
      <c r="E15" s="169">
        <f>'По області середня'!Q13</f>
        <v>23.27</v>
      </c>
      <c r="F15" s="106">
        <v>23</v>
      </c>
      <c r="G15" s="107">
        <v>23</v>
      </c>
      <c r="H15" s="106">
        <v>23</v>
      </c>
      <c r="I15" s="107">
        <v>27</v>
      </c>
      <c r="J15" s="106">
        <v>26</v>
      </c>
      <c r="K15" s="107">
        <v>28</v>
      </c>
      <c r="L15" s="177"/>
      <c r="M15" s="178"/>
      <c r="N15" s="177"/>
      <c r="O15" s="178"/>
      <c r="P15" s="177"/>
      <c r="Q15" s="178"/>
      <c r="R15" s="177"/>
      <c r="S15" s="178"/>
      <c r="T15" s="186"/>
      <c r="U15" s="178"/>
      <c r="V15" s="106">
        <v>21</v>
      </c>
      <c r="W15" s="107">
        <v>21</v>
      </c>
      <c r="X15" s="192"/>
      <c r="Y15" s="186"/>
      <c r="Z15" s="177"/>
      <c r="AA15" s="168"/>
      <c r="AB15" s="131"/>
      <c r="AC15" s="132"/>
      <c r="AD15" s="31">
        <f t="shared" si="29"/>
        <v>21</v>
      </c>
      <c r="AE15" s="29">
        <f t="shared" si="0"/>
        <v>28</v>
      </c>
      <c r="AF15" s="15">
        <f t="shared" si="1"/>
        <v>288834</v>
      </c>
      <c r="AG15" s="16">
        <f t="shared" si="2"/>
        <v>4</v>
      </c>
      <c r="AH15" s="15">
        <f t="shared" si="3"/>
        <v>365148</v>
      </c>
      <c r="AI15" s="16">
        <f t="shared" si="4"/>
        <v>4</v>
      </c>
      <c r="AJ15" s="54">
        <f t="shared" si="5"/>
        <v>1</v>
      </c>
      <c r="AK15" s="54">
        <f t="shared" si="6"/>
        <v>1</v>
      </c>
      <c r="AL15" s="30">
        <f t="shared" si="7"/>
        <v>1</v>
      </c>
      <c r="AM15" s="30">
        <f t="shared" si="8"/>
        <v>1</v>
      </c>
      <c r="AN15" s="55">
        <f t="shared" si="9"/>
        <v>1</v>
      </c>
      <c r="AO15" s="55">
        <f t="shared" si="10"/>
        <v>1</v>
      </c>
      <c r="AP15" s="30">
        <f t="shared" si="11"/>
        <v>0</v>
      </c>
      <c r="AQ15" s="30">
        <f t="shared" si="12"/>
        <v>0</v>
      </c>
      <c r="AR15" s="55">
        <f t="shared" si="13"/>
        <v>0</v>
      </c>
      <c r="AS15" s="55">
        <f t="shared" si="14"/>
        <v>0</v>
      </c>
      <c r="AT15" s="30">
        <f t="shared" si="15"/>
        <v>0</v>
      </c>
      <c r="AU15" s="30">
        <f t="shared" si="16"/>
        <v>0</v>
      </c>
      <c r="AV15" s="55">
        <f t="shared" si="17"/>
        <v>0</v>
      </c>
      <c r="AW15" s="55">
        <f t="shared" si="18"/>
        <v>0</v>
      </c>
      <c r="AX15" s="30">
        <f t="shared" si="19"/>
        <v>0</v>
      </c>
      <c r="AY15" s="30">
        <f t="shared" si="20"/>
        <v>0</v>
      </c>
      <c r="AZ15" s="55">
        <f t="shared" si="21"/>
        <v>1</v>
      </c>
      <c r="BA15" s="55">
        <f t="shared" si="22"/>
        <v>1</v>
      </c>
      <c r="BB15" s="30">
        <f t="shared" si="23"/>
        <v>0</v>
      </c>
      <c r="BC15" s="30">
        <f t="shared" si="24"/>
        <v>0</v>
      </c>
      <c r="BD15" s="55">
        <f t="shared" si="25"/>
        <v>0</v>
      </c>
      <c r="BE15" s="55">
        <f t="shared" si="26"/>
        <v>0</v>
      </c>
      <c r="BF15" s="30">
        <f t="shared" si="27"/>
        <v>0</v>
      </c>
      <c r="BG15" s="30">
        <f t="shared" si="28"/>
        <v>0</v>
      </c>
    </row>
    <row r="16" spans="1:59" ht="15" customHeight="1">
      <c r="A16" s="26">
        <v>9</v>
      </c>
      <c r="B16" s="124" t="s">
        <v>14</v>
      </c>
      <c r="C16" s="171">
        <f>'По області середня'!M14</f>
        <v>11.6</v>
      </c>
      <c r="D16" s="170">
        <f>'По області середня'!O14</f>
        <v>13.03</v>
      </c>
      <c r="E16" s="169">
        <f>'По області середня'!Q14</f>
        <v>12.3</v>
      </c>
      <c r="F16" s="106">
        <v>13</v>
      </c>
      <c r="G16" s="107">
        <v>13</v>
      </c>
      <c r="H16" s="106">
        <v>13</v>
      </c>
      <c r="I16" s="107">
        <v>14</v>
      </c>
      <c r="J16" s="106">
        <v>12</v>
      </c>
      <c r="K16" s="107">
        <v>12</v>
      </c>
      <c r="L16" s="177"/>
      <c r="M16" s="178"/>
      <c r="N16" s="177"/>
      <c r="O16" s="178"/>
      <c r="P16" s="177"/>
      <c r="Q16" s="178"/>
      <c r="R16" s="177"/>
      <c r="S16" s="178"/>
      <c r="T16" s="186"/>
      <c r="U16" s="178"/>
      <c r="V16" s="106">
        <v>12</v>
      </c>
      <c r="W16" s="107">
        <v>12</v>
      </c>
      <c r="X16" s="192"/>
      <c r="Y16" s="186"/>
      <c r="Z16" s="177"/>
      <c r="AA16" s="168"/>
      <c r="AB16" s="131"/>
      <c r="AC16" s="132"/>
      <c r="AD16" s="31">
        <f t="shared" si="29"/>
        <v>12</v>
      </c>
      <c r="AE16" s="29">
        <f t="shared" si="0"/>
        <v>14</v>
      </c>
      <c r="AF16" s="15">
        <f t="shared" si="1"/>
        <v>24336</v>
      </c>
      <c r="AG16" s="16">
        <f t="shared" si="2"/>
        <v>4</v>
      </c>
      <c r="AH16" s="15">
        <f t="shared" si="3"/>
        <v>26208</v>
      </c>
      <c r="AI16" s="16">
        <f t="shared" si="4"/>
        <v>4</v>
      </c>
      <c r="AJ16" s="54">
        <f t="shared" si="5"/>
        <v>1</v>
      </c>
      <c r="AK16" s="54">
        <f t="shared" si="6"/>
        <v>1</v>
      </c>
      <c r="AL16" s="30">
        <f t="shared" si="7"/>
        <v>1</v>
      </c>
      <c r="AM16" s="30">
        <f t="shared" si="8"/>
        <v>1</v>
      </c>
      <c r="AN16" s="55">
        <f t="shared" si="9"/>
        <v>1</v>
      </c>
      <c r="AO16" s="55">
        <f t="shared" si="10"/>
        <v>1</v>
      </c>
      <c r="AP16" s="30">
        <f t="shared" si="11"/>
        <v>0</v>
      </c>
      <c r="AQ16" s="30">
        <f t="shared" si="12"/>
        <v>0</v>
      </c>
      <c r="AR16" s="55">
        <f t="shared" si="13"/>
        <v>0</v>
      </c>
      <c r="AS16" s="55">
        <f t="shared" si="14"/>
        <v>0</v>
      </c>
      <c r="AT16" s="30">
        <f t="shared" si="15"/>
        <v>0</v>
      </c>
      <c r="AU16" s="30">
        <f t="shared" si="16"/>
        <v>0</v>
      </c>
      <c r="AV16" s="55">
        <f t="shared" si="17"/>
        <v>0</v>
      </c>
      <c r="AW16" s="55">
        <f t="shared" si="18"/>
        <v>0</v>
      </c>
      <c r="AX16" s="30">
        <f t="shared" si="19"/>
        <v>0</v>
      </c>
      <c r="AY16" s="30">
        <f t="shared" si="20"/>
        <v>0</v>
      </c>
      <c r="AZ16" s="55">
        <f t="shared" si="21"/>
        <v>1</v>
      </c>
      <c r="BA16" s="55">
        <f t="shared" si="22"/>
        <v>1</v>
      </c>
      <c r="BB16" s="30">
        <f t="shared" si="23"/>
        <v>0</v>
      </c>
      <c r="BC16" s="30">
        <f t="shared" si="24"/>
        <v>0</v>
      </c>
      <c r="BD16" s="55">
        <f t="shared" si="25"/>
        <v>0</v>
      </c>
      <c r="BE16" s="55">
        <f t="shared" si="26"/>
        <v>0</v>
      </c>
      <c r="BF16" s="30">
        <f t="shared" si="27"/>
        <v>0</v>
      </c>
      <c r="BG16" s="30">
        <f t="shared" si="28"/>
        <v>0</v>
      </c>
    </row>
    <row r="17" spans="1:59" ht="15" customHeight="1">
      <c r="A17" s="26">
        <v>10</v>
      </c>
      <c r="B17" s="124" t="s">
        <v>7</v>
      </c>
      <c r="C17" s="160">
        <f>'По області середня'!M15</f>
        <v>10.18</v>
      </c>
      <c r="D17" s="127">
        <f>'По області середня'!O15</f>
        <v>11.33</v>
      </c>
      <c r="E17" s="161">
        <f>'По області середня'!Q15</f>
        <v>10.74</v>
      </c>
      <c r="F17" s="106">
        <v>12</v>
      </c>
      <c r="G17" s="107">
        <v>12</v>
      </c>
      <c r="H17" s="106">
        <v>11</v>
      </c>
      <c r="I17" s="107">
        <v>12</v>
      </c>
      <c r="J17" s="106">
        <v>13</v>
      </c>
      <c r="K17" s="107">
        <v>13</v>
      </c>
      <c r="L17" s="177"/>
      <c r="M17" s="178"/>
      <c r="N17" s="177"/>
      <c r="O17" s="178"/>
      <c r="P17" s="177"/>
      <c r="Q17" s="178"/>
      <c r="R17" s="177"/>
      <c r="S17" s="178"/>
      <c r="T17" s="186"/>
      <c r="U17" s="178"/>
      <c r="V17" s="106">
        <v>15</v>
      </c>
      <c r="W17" s="107">
        <v>15</v>
      </c>
      <c r="X17" s="192"/>
      <c r="Y17" s="186"/>
      <c r="Z17" s="177"/>
      <c r="AA17" s="168"/>
      <c r="AB17" s="131"/>
      <c r="AC17" s="132"/>
      <c r="AD17" s="31">
        <f t="shared" si="29"/>
        <v>11</v>
      </c>
      <c r="AE17" s="29">
        <f t="shared" si="0"/>
        <v>15</v>
      </c>
      <c r="AF17" s="15">
        <f t="shared" si="1"/>
        <v>25740</v>
      </c>
      <c r="AG17" s="16">
        <f t="shared" si="2"/>
        <v>4</v>
      </c>
      <c r="AH17" s="15">
        <f t="shared" si="3"/>
        <v>28080</v>
      </c>
      <c r="AI17" s="16">
        <f t="shared" si="4"/>
        <v>4</v>
      </c>
      <c r="AJ17" s="54">
        <f t="shared" si="5"/>
        <v>1</v>
      </c>
      <c r="AK17" s="54">
        <f t="shared" si="6"/>
        <v>1</v>
      </c>
      <c r="AL17" s="30">
        <f t="shared" si="7"/>
        <v>1</v>
      </c>
      <c r="AM17" s="30">
        <f t="shared" si="8"/>
        <v>1</v>
      </c>
      <c r="AN17" s="55">
        <f t="shared" si="9"/>
        <v>1</v>
      </c>
      <c r="AO17" s="55">
        <f t="shared" si="10"/>
        <v>1</v>
      </c>
      <c r="AP17" s="30">
        <f t="shared" si="11"/>
        <v>0</v>
      </c>
      <c r="AQ17" s="30">
        <f t="shared" si="12"/>
        <v>0</v>
      </c>
      <c r="AR17" s="55">
        <f t="shared" si="13"/>
        <v>0</v>
      </c>
      <c r="AS17" s="55">
        <f t="shared" si="14"/>
        <v>0</v>
      </c>
      <c r="AT17" s="30">
        <f t="shared" si="15"/>
        <v>0</v>
      </c>
      <c r="AU17" s="30">
        <f t="shared" si="16"/>
        <v>0</v>
      </c>
      <c r="AV17" s="55">
        <f t="shared" si="17"/>
        <v>0</v>
      </c>
      <c r="AW17" s="55">
        <f t="shared" si="18"/>
        <v>0</v>
      </c>
      <c r="AX17" s="30">
        <f t="shared" si="19"/>
        <v>0</v>
      </c>
      <c r="AY17" s="30">
        <f t="shared" si="20"/>
        <v>0</v>
      </c>
      <c r="AZ17" s="55">
        <f t="shared" si="21"/>
        <v>1</v>
      </c>
      <c r="BA17" s="55">
        <f t="shared" si="22"/>
        <v>1</v>
      </c>
      <c r="BB17" s="30">
        <f t="shared" si="23"/>
        <v>0</v>
      </c>
      <c r="BC17" s="30">
        <f t="shared" si="24"/>
        <v>0</v>
      </c>
      <c r="BD17" s="55">
        <f t="shared" si="25"/>
        <v>0</v>
      </c>
      <c r="BE17" s="55">
        <f t="shared" si="26"/>
        <v>0</v>
      </c>
      <c r="BF17" s="30">
        <f t="shared" si="27"/>
        <v>0</v>
      </c>
      <c r="BG17" s="30">
        <f t="shared" si="28"/>
        <v>0</v>
      </c>
    </row>
    <row r="18" spans="1:59" ht="15" customHeight="1">
      <c r="A18" s="26">
        <v>11</v>
      </c>
      <c r="B18" s="124" t="s">
        <v>2</v>
      </c>
      <c r="C18" s="160">
        <f>'По області середня'!M16</f>
        <v>11.62</v>
      </c>
      <c r="D18" s="127">
        <f>'По області середня'!O16</f>
        <v>12.55</v>
      </c>
      <c r="E18" s="161">
        <f>'По області середня'!Q16</f>
        <v>12.08</v>
      </c>
      <c r="F18" s="106"/>
      <c r="G18" s="107"/>
      <c r="H18" s="106">
        <v>9</v>
      </c>
      <c r="I18" s="107">
        <v>10.5</v>
      </c>
      <c r="J18" s="106">
        <v>15</v>
      </c>
      <c r="K18" s="107">
        <v>15</v>
      </c>
      <c r="L18" s="177"/>
      <c r="M18" s="178"/>
      <c r="N18" s="177"/>
      <c r="O18" s="178"/>
      <c r="P18" s="177"/>
      <c r="Q18" s="178"/>
      <c r="R18" s="177"/>
      <c r="S18" s="178"/>
      <c r="T18" s="186"/>
      <c r="U18" s="178"/>
      <c r="V18" s="106"/>
      <c r="W18" s="107"/>
      <c r="X18" s="192"/>
      <c r="Y18" s="186"/>
      <c r="Z18" s="177"/>
      <c r="AA18" s="168"/>
      <c r="AB18" s="131"/>
      <c r="AC18" s="132"/>
      <c r="AD18" s="31">
        <f t="shared" si="29"/>
        <v>9</v>
      </c>
      <c r="AE18" s="29">
        <f t="shared" si="0"/>
        <v>15</v>
      </c>
      <c r="AF18" s="15">
        <f t="shared" si="1"/>
        <v>135</v>
      </c>
      <c r="AG18" s="16">
        <f t="shared" si="2"/>
        <v>2</v>
      </c>
      <c r="AH18" s="15">
        <f t="shared" si="3"/>
        <v>157.5</v>
      </c>
      <c r="AI18" s="16">
        <f t="shared" si="4"/>
        <v>2</v>
      </c>
      <c r="AJ18" s="54">
        <f t="shared" si="5"/>
        <v>0</v>
      </c>
      <c r="AK18" s="54">
        <f t="shared" si="6"/>
        <v>0</v>
      </c>
      <c r="AL18" s="30">
        <f t="shared" si="7"/>
        <v>1</v>
      </c>
      <c r="AM18" s="30">
        <f t="shared" si="8"/>
        <v>1</v>
      </c>
      <c r="AN18" s="55">
        <f t="shared" si="9"/>
        <v>1</v>
      </c>
      <c r="AO18" s="55">
        <f t="shared" si="10"/>
        <v>1</v>
      </c>
      <c r="AP18" s="30">
        <f t="shared" si="11"/>
        <v>0</v>
      </c>
      <c r="AQ18" s="30">
        <f t="shared" si="12"/>
        <v>0</v>
      </c>
      <c r="AR18" s="55">
        <f t="shared" si="13"/>
        <v>0</v>
      </c>
      <c r="AS18" s="55">
        <f t="shared" si="14"/>
        <v>0</v>
      </c>
      <c r="AT18" s="30">
        <f t="shared" si="15"/>
        <v>0</v>
      </c>
      <c r="AU18" s="30">
        <f t="shared" si="16"/>
        <v>0</v>
      </c>
      <c r="AV18" s="55">
        <f t="shared" si="17"/>
        <v>0</v>
      </c>
      <c r="AW18" s="55">
        <f t="shared" si="18"/>
        <v>0</v>
      </c>
      <c r="AX18" s="30">
        <f t="shared" si="19"/>
        <v>0</v>
      </c>
      <c r="AY18" s="30">
        <f t="shared" si="20"/>
        <v>0</v>
      </c>
      <c r="AZ18" s="55">
        <f t="shared" si="21"/>
        <v>0</v>
      </c>
      <c r="BA18" s="55">
        <f t="shared" si="22"/>
        <v>0</v>
      </c>
      <c r="BB18" s="30">
        <f t="shared" si="23"/>
        <v>0</v>
      </c>
      <c r="BC18" s="30">
        <f t="shared" si="24"/>
        <v>0</v>
      </c>
      <c r="BD18" s="55">
        <f t="shared" si="25"/>
        <v>0</v>
      </c>
      <c r="BE18" s="55">
        <f t="shared" si="26"/>
        <v>0</v>
      </c>
      <c r="BF18" s="30">
        <f t="shared" si="27"/>
        <v>0</v>
      </c>
      <c r="BG18" s="30">
        <f t="shared" si="28"/>
        <v>0</v>
      </c>
    </row>
    <row r="19" spans="1:59" ht="15" customHeight="1">
      <c r="A19" s="26">
        <v>12</v>
      </c>
      <c r="B19" s="124" t="s">
        <v>21</v>
      </c>
      <c r="C19" s="160">
        <f>'По області середня'!M17</f>
        <v>24.92</v>
      </c>
      <c r="D19" s="127">
        <f>'По області середня'!O17</f>
        <v>27.08</v>
      </c>
      <c r="E19" s="161">
        <f>'По області середня'!Q17</f>
        <v>25.98</v>
      </c>
      <c r="F19" s="106"/>
      <c r="G19" s="107"/>
      <c r="H19" s="106">
        <v>26</v>
      </c>
      <c r="I19" s="107">
        <v>28</v>
      </c>
      <c r="J19" s="106">
        <v>30</v>
      </c>
      <c r="K19" s="107">
        <v>30</v>
      </c>
      <c r="L19" s="177"/>
      <c r="M19" s="178"/>
      <c r="N19" s="177"/>
      <c r="O19" s="178"/>
      <c r="P19" s="177"/>
      <c r="Q19" s="178"/>
      <c r="R19" s="177"/>
      <c r="S19" s="178"/>
      <c r="T19" s="186"/>
      <c r="U19" s="178"/>
      <c r="V19" s="106"/>
      <c r="W19" s="107"/>
      <c r="X19" s="192"/>
      <c r="Y19" s="186"/>
      <c r="Z19" s="177"/>
      <c r="AA19" s="168"/>
      <c r="AB19" s="131"/>
      <c r="AC19" s="132"/>
      <c r="AD19" s="31">
        <f t="shared" si="29"/>
        <v>26</v>
      </c>
      <c r="AE19" s="29">
        <f t="shared" si="0"/>
        <v>30</v>
      </c>
      <c r="AF19" s="15">
        <f t="shared" si="1"/>
        <v>780</v>
      </c>
      <c r="AG19" s="16">
        <f t="shared" si="2"/>
        <v>2</v>
      </c>
      <c r="AH19" s="15">
        <f t="shared" si="3"/>
        <v>840</v>
      </c>
      <c r="AI19" s="16">
        <f t="shared" si="4"/>
        <v>2</v>
      </c>
      <c r="AJ19" s="54">
        <f t="shared" si="5"/>
        <v>0</v>
      </c>
      <c r="AK19" s="54">
        <f t="shared" si="6"/>
        <v>0</v>
      </c>
      <c r="AL19" s="30">
        <f t="shared" si="7"/>
        <v>1</v>
      </c>
      <c r="AM19" s="30">
        <f t="shared" si="8"/>
        <v>1</v>
      </c>
      <c r="AN19" s="55">
        <f t="shared" si="9"/>
        <v>1</v>
      </c>
      <c r="AO19" s="55">
        <f t="shared" si="10"/>
        <v>1</v>
      </c>
      <c r="AP19" s="30">
        <f t="shared" si="11"/>
        <v>0</v>
      </c>
      <c r="AQ19" s="30">
        <f t="shared" si="12"/>
        <v>0</v>
      </c>
      <c r="AR19" s="55">
        <f t="shared" si="13"/>
        <v>0</v>
      </c>
      <c r="AS19" s="55">
        <f t="shared" si="14"/>
        <v>0</v>
      </c>
      <c r="AT19" s="30">
        <f t="shared" si="15"/>
        <v>0</v>
      </c>
      <c r="AU19" s="30">
        <f t="shared" si="16"/>
        <v>0</v>
      </c>
      <c r="AV19" s="55">
        <f t="shared" si="17"/>
        <v>0</v>
      </c>
      <c r="AW19" s="55">
        <f t="shared" si="18"/>
        <v>0</v>
      </c>
      <c r="AX19" s="30">
        <f t="shared" si="19"/>
        <v>0</v>
      </c>
      <c r="AY19" s="30">
        <f t="shared" si="20"/>
        <v>0</v>
      </c>
      <c r="AZ19" s="55">
        <f t="shared" si="21"/>
        <v>0</v>
      </c>
      <c r="BA19" s="55">
        <f t="shared" si="22"/>
        <v>0</v>
      </c>
      <c r="BB19" s="30">
        <f t="shared" si="23"/>
        <v>0</v>
      </c>
      <c r="BC19" s="30">
        <f t="shared" si="24"/>
        <v>0</v>
      </c>
      <c r="BD19" s="55">
        <f t="shared" si="25"/>
        <v>0</v>
      </c>
      <c r="BE19" s="55">
        <f t="shared" si="26"/>
        <v>0</v>
      </c>
      <c r="BF19" s="30">
        <f t="shared" si="27"/>
        <v>0</v>
      </c>
      <c r="BG19" s="30">
        <f t="shared" si="28"/>
        <v>0</v>
      </c>
    </row>
    <row r="20" spans="1:59" ht="15" customHeight="1">
      <c r="A20" s="26">
        <v>13</v>
      </c>
      <c r="B20" s="124" t="s">
        <v>22</v>
      </c>
      <c r="C20" s="160">
        <f>'По області середня'!M18</f>
        <v>11.09</v>
      </c>
      <c r="D20" s="127">
        <f>'По області середня'!O18</f>
        <v>12.09</v>
      </c>
      <c r="E20" s="161">
        <f>'По області середня'!Q18</f>
        <v>11.58</v>
      </c>
      <c r="F20" s="106">
        <v>12</v>
      </c>
      <c r="G20" s="107">
        <v>12</v>
      </c>
      <c r="H20" s="106">
        <v>11</v>
      </c>
      <c r="I20" s="107">
        <v>11.5</v>
      </c>
      <c r="J20" s="106">
        <v>12</v>
      </c>
      <c r="K20" s="107">
        <v>12.5</v>
      </c>
      <c r="L20" s="177"/>
      <c r="M20" s="178"/>
      <c r="N20" s="177"/>
      <c r="O20" s="178"/>
      <c r="P20" s="177"/>
      <c r="Q20" s="178"/>
      <c r="R20" s="177"/>
      <c r="S20" s="178"/>
      <c r="T20" s="186"/>
      <c r="U20" s="178"/>
      <c r="V20" s="106">
        <v>13</v>
      </c>
      <c r="W20" s="107">
        <v>13</v>
      </c>
      <c r="X20" s="192"/>
      <c r="Y20" s="186"/>
      <c r="Z20" s="177"/>
      <c r="AA20" s="168"/>
      <c r="AB20" s="131"/>
      <c r="AC20" s="132"/>
      <c r="AD20" s="31">
        <f t="shared" si="29"/>
        <v>11</v>
      </c>
      <c r="AE20" s="29">
        <f t="shared" si="0"/>
        <v>13</v>
      </c>
      <c r="AF20" s="15">
        <f t="shared" si="1"/>
        <v>20592</v>
      </c>
      <c r="AG20" s="16">
        <f t="shared" si="2"/>
        <v>4</v>
      </c>
      <c r="AH20" s="15">
        <f t="shared" si="3"/>
        <v>22425</v>
      </c>
      <c r="AI20" s="16">
        <f t="shared" si="4"/>
        <v>4</v>
      </c>
      <c r="AJ20" s="54">
        <f t="shared" si="5"/>
        <v>1</v>
      </c>
      <c r="AK20" s="54">
        <f t="shared" si="6"/>
        <v>1</v>
      </c>
      <c r="AL20" s="30">
        <f t="shared" si="7"/>
        <v>1</v>
      </c>
      <c r="AM20" s="30">
        <f t="shared" si="8"/>
        <v>1</v>
      </c>
      <c r="AN20" s="55">
        <f t="shared" si="9"/>
        <v>1</v>
      </c>
      <c r="AO20" s="55">
        <f t="shared" si="10"/>
        <v>1</v>
      </c>
      <c r="AP20" s="30">
        <f t="shared" si="11"/>
        <v>0</v>
      </c>
      <c r="AQ20" s="30">
        <f t="shared" si="12"/>
        <v>0</v>
      </c>
      <c r="AR20" s="55">
        <f t="shared" si="13"/>
        <v>0</v>
      </c>
      <c r="AS20" s="55">
        <f t="shared" si="14"/>
        <v>0</v>
      </c>
      <c r="AT20" s="30">
        <f t="shared" si="15"/>
        <v>0</v>
      </c>
      <c r="AU20" s="30">
        <f t="shared" si="16"/>
        <v>0</v>
      </c>
      <c r="AV20" s="55">
        <f t="shared" si="17"/>
        <v>0</v>
      </c>
      <c r="AW20" s="55">
        <f t="shared" si="18"/>
        <v>0</v>
      </c>
      <c r="AX20" s="30">
        <f t="shared" si="19"/>
        <v>0</v>
      </c>
      <c r="AY20" s="30">
        <f t="shared" si="20"/>
        <v>0</v>
      </c>
      <c r="AZ20" s="55">
        <f t="shared" si="21"/>
        <v>1</v>
      </c>
      <c r="BA20" s="55">
        <f t="shared" si="22"/>
        <v>1</v>
      </c>
      <c r="BB20" s="30">
        <f t="shared" si="23"/>
        <v>0</v>
      </c>
      <c r="BC20" s="30">
        <f t="shared" si="24"/>
        <v>0</v>
      </c>
      <c r="BD20" s="55">
        <f t="shared" si="25"/>
        <v>0</v>
      </c>
      <c r="BE20" s="55">
        <f t="shared" si="26"/>
        <v>0</v>
      </c>
      <c r="BF20" s="30">
        <f t="shared" si="27"/>
        <v>0</v>
      </c>
      <c r="BG20" s="30">
        <f t="shared" si="28"/>
        <v>0</v>
      </c>
    </row>
    <row r="21" spans="1:59" ht="15" customHeight="1">
      <c r="A21" s="26">
        <v>14</v>
      </c>
      <c r="B21" s="124" t="s">
        <v>220</v>
      </c>
      <c r="C21" s="160">
        <f>'По області середня'!M19</f>
        <v>8.39</v>
      </c>
      <c r="D21" s="127">
        <f>'По області середня'!O19</f>
        <v>10.6</v>
      </c>
      <c r="E21" s="161">
        <f>'По області середня'!Q19</f>
        <v>9.43</v>
      </c>
      <c r="F21" s="106">
        <v>20</v>
      </c>
      <c r="G21" s="107">
        <v>10</v>
      </c>
      <c r="H21" s="106">
        <v>11</v>
      </c>
      <c r="I21" s="107">
        <v>11.5</v>
      </c>
      <c r="J21" s="106">
        <v>6</v>
      </c>
      <c r="K21" s="107">
        <v>7</v>
      </c>
      <c r="L21" s="177"/>
      <c r="M21" s="178"/>
      <c r="N21" s="177"/>
      <c r="O21" s="178"/>
      <c r="P21" s="177"/>
      <c r="Q21" s="178"/>
      <c r="R21" s="177"/>
      <c r="S21" s="178"/>
      <c r="T21" s="193"/>
      <c r="U21" s="178"/>
      <c r="V21" s="106">
        <v>12</v>
      </c>
      <c r="W21" s="107">
        <v>12</v>
      </c>
      <c r="X21" s="192"/>
      <c r="Y21" s="186"/>
      <c r="Z21" s="177"/>
      <c r="AA21" s="168"/>
      <c r="AB21" s="131"/>
      <c r="AC21" s="132"/>
      <c r="AD21" s="31">
        <f t="shared" si="29"/>
        <v>6</v>
      </c>
      <c r="AE21" s="29">
        <f t="shared" si="0"/>
        <v>12</v>
      </c>
      <c r="AF21" s="15">
        <f t="shared" si="1"/>
        <v>15840</v>
      </c>
      <c r="AG21" s="16">
        <f t="shared" si="2"/>
        <v>4</v>
      </c>
      <c r="AH21" s="15">
        <f t="shared" si="3"/>
        <v>9660</v>
      </c>
      <c r="AI21" s="16">
        <f t="shared" si="4"/>
        <v>4</v>
      </c>
      <c r="AJ21" s="54">
        <f t="shared" si="5"/>
        <v>1</v>
      </c>
      <c r="AK21" s="54">
        <f t="shared" si="6"/>
        <v>1</v>
      </c>
      <c r="AL21" s="30">
        <f t="shared" si="7"/>
        <v>1</v>
      </c>
      <c r="AM21" s="30">
        <f t="shared" si="8"/>
        <v>1</v>
      </c>
      <c r="AN21" s="55">
        <f t="shared" si="9"/>
        <v>1</v>
      </c>
      <c r="AO21" s="55">
        <f t="shared" si="10"/>
        <v>1</v>
      </c>
      <c r="AP21" s="30">
        <f t="shared" si="11"/>
        <v>0</v>
      </c>
      <c r="AQ21" s="30">
        <f t="shared" si="12"/>
        <v>0</v>
      </c>
      <c r="AR21" s="55">
        <f t="shared" si="13"/>
        <v>0</v>
      </c>
      <c r="AS21" s="55">
        <f t="shared" si="14"/>
        <v>0</v>
      </c>
      <c r="AT21" s="30">
        <f t="shared" si="15"/>
        <v>0</v>
      </c>
      <c r="AU21" s="30">
        <f t="shared" si="16"/>
        <v>0</v>
      </c>
      <c r="AV21" s="55">
        <f t="shared" si="17"/>
        <v>0</v>
      </c>
      <c r="AW21" s="55">
        <f t="shared" si="18"/>
        <v>0</v>
      </c>
      <c r="AX21" s="30">
        <f t="shared" si="19"/>
        <v>0</v>
      </c>
      <c r="AY21" s="30">
        <f t="shared" si="20"/>
        <v>0</v>
      </c>
      <c r="AZ21" s="55">
        <f t="shared" si="21"/>
        <v>1</v>
      </c>
      <c r="BA21" s="55">
        <f t="shared" si="22"/>
        <v>1</v>
      </c>
      <c r="BB21" s="30">
        <f t="shared" si="23"/>
        <v>0</v>
      </c>
      <c r="BC21" s="30">
        <f t="shared" si="24"/>
        <v>0</v>
      </c>
      <c r="BD21" s="55">
        <f t="shared" si="25"/>
        <v>0</v>
      </c>
      <c r="BE21" s="55">
        <f t="shared" si="26"/>
        <v>0</v>
      </c>
      <c r="BF21" s="30">
        <f t="shared" si="27"/>
        <v>0</v>
      </c>
      <c r="BG21" s="30">
        <f t="shared" si="28"/>
        <v>0</v>
      </c>
    </row>
    <row r="22" spans="1:59" ht="15" customHeight="1">
      <c r="A22" s="26">
        <v>15</v>
      </c>
      <c r="B22" s="124" t="s">
        <v>213</v>
      </c>
      <c r="C22" s="160">
        <f>'По області середня'!M20</f>
        <v>3.92</v>
      </c>
      <c r="D22" s="127">
        <f>'По області середня'!O20</f>
        <v>4.36</v>
      </c>
      <c r="E22" s="161">
        <f>'По області середня'!Q20</f>
        <v>4.13</v>
      </c>
      <c r="F22" s="106"/>
      <c r="G22" s="107"/>
      <c r="H22" s="106">
        <v>3</v>
      </c>
      <c r="I22" s="107">
        <v>3</v>
      </c>
      <c r="J22" s="106">
        <v>4</v>
      </c>
      <c r="K22" s="107">
        <v>4</v>
      </c>
      <c r="L22" s="177"/>
      <c r="M22" s="178"/>
      <c r="N22" s="177"/>
      <c r="O22" s="178"/>
      <c r="P22" s="177"/>
      <c r="Q22" s="178"/>
      <c r="R22" s="177"/>
      <c r="S22" s="178"/>
      <c r="T22" s="193"/>
      <c r="U22" s="178"/>
      <c r="V22" s="106">
        <v>4</v>
      </c>
      <c r="W22" s="107">
        <v>4</v>
      </c>
      <c r="X22" s="192"/>
      <c r="Y22" s="186"/>
      <c r="Z22" s="177"/>
      <c r="AA22" s="168"/>
      <c r="AB22" s="131"/>
      <c r="AC22" s="132"/>
      <c r="AD22" s="31">
        <f t="shared" si="29"/>
        <v>3</v>
      </c>
      <c r="AE22" s="29">
        <f t="shared" si="0"/>
        <v>4</v>
      </c>
      <c r="AF22" s="15">
        <f t="shared" si="1"/>
        <v>48</v>
      </c>
      <c r="AG22" s="16">
        <f t="shared" si="2"/>
        <v>3</v>
      </c>
      <c r="AH22" s="15">
        <f t="shared" si="3"/>
        <v>48</v>
      </c>
      <c r="AI22" s="16">
        <f t="shared" si="4"/>
        <v>3</v>
      </c>
      <c r="AJ22" s="54">
        <f t="shared" si="5"/>
        <v>0</v>
      </c>
      <c r="AK22" s="54">
        <f t="shared" si="6"/>
        <v>0</v>
      </c>
      <c r="AL22" s="30">
        <f t="shared" si="7"/>
        <v>1</v>
      </c>
      <c r="AM22" s="30">
        <f t="shared" si="8"/>
        <v>1</v>
      </c>
      <c r="AN22" s="55">
        <f t="shared" si="9"/>
        <v>1</v>
      </c>
      <c r="AO22" s="55">
        <f t="shared" si="10"/>
        <v>1</v>
      </c>
      <c r="AP22" s="30">
        <f t="shared" si="11"/>
        <v>0</v>
      </c>
      <c r="AQ22" s="30">
        <f t="shared" si="12"/>
        <v>0</v>
      </c>
      <c r="AR22" s="55">
        <f t="shared" si="13"/>
        <v>0</v>
      </c>
      <c r="AS22" s="55">
        <f t="shared" si="14"/>
        <v>0</v>
      </c>
      <c r="AT22" s="30">
        <f t="shared" si="15"/>
        <v>0</v>
      </c>
      <c r="AU22" s="30">
        <f t="shared" si="16"/>
        <v>0</v>
      </c>
      <c r="AV22" s="55">
        <f t="shared" si="17"/>
        <v>0</v>
      </c>
      <c r="AW22" s="55">
        <f t="shared" si="18"/>
        <v>0</v>
      </c>
      <c r="AX22" s="30">
        <f t="shared" si="19"/>
        <v>0</v>
      </c>
      <c r="AY22" s="30">
        <f t="shared" si="20"/>
        <v>0</v>
      </c>
      <c r="AZ22" s="55">
        <f t="shared" si="21"/>
        <v>1</v>
      </c>
      <c r="BA22" s="55">
        <f t="shared" si="22"/>
        <v>1</v>
      </c>
      <c r="BB22" s="30">
        <f t="shared" si="23"/>
        <v>0</v>
      </c>
      <c r="BC22" s="30">
        <f t="shared" si="24"/>
        <v>0</v>
      </c>
      <c r="BD22" s="55">
        <f t="shared" si="25"/>
        <v>0</v>
      </c>
      <c r="BE22" s="55">
        <f t="shared" si="26"/>
        <v>0</v>
      </c>
      <c r="BF22" s="30">
        <f t="shared" si="27"/>
        <v>0</v>
      </c>
      <c r="BG22" s="30">
        <f t="shared" si="28"/>
        <v>0</v>
      </c>
    </row>
    <row r="23" spans="1:59" ht="15" customHeight="1">
      <c r="A23" s="26">
        <v>16</v>
      </c>
      <c r="B23" s="124" t="s">
        <v>221</v>
      </c>
      <c r="C23" s="160">
        <f>'По області середня'!M21</f>
        <v>7.53</v>
      </c>
      <c r="D23" s="127">
        <f>'По області середня'!O21</f>
        <v>8.81</v>
      </c>
      <c r="E23" s="161">
        <f>'По області середня'!Q21</f>
        <v>8.15</v>
      </c>
      <c r="F23" s="106">
        <v>8</v>
      </c>
      <c r="G23" s="107">
        <v>8</v>
      </c>
      <c r="H23" s="106">
        <v>7.5</v>
      </c>
      <c r="I23" s="107">
        <v>10</v>
      </c>
      <c r="J23" s="106">
        <v>12</v>
      </c>
      <c r="K23" s="107">
        <v>13</v>
      </c>
      <c r="L23" s="177"/>
      <c r="M23" s="178"/>
      <c r="N23" s="177"/>
      <c r="O23" s="178"/>
      <c r="P23" s="177"/>
      <c r="Q23" s="178"/>
      <c r="R23" s="177"/>
      <c r="S23" s="178"/>
      <c r="T23" s="193"/>
      <c r="U23" s="178"/>
      <c r="V23" s="106">
        <v>8</v>
      </c>
      <c r="W23" s="107">
        <v>8</v>
      </c>
      <c r="X23" s="192"/>
      <c r="Y23" s="186"/>
      <c r="Z23" s="177"/>
      <c r="AA23" s="168"/>
      <c r="AB23" s="131"/>
      <c r="AC23" s="132"/>
      <c r="AD23" s="31">
        <f t="shared" si="29"/>
        <v>7.5</v>
      </c>
      <c r="AE23" s="29">
        <f t="shared" si="0"/>
        <v>13</v>
      </c>
      <c r="AF23" s="15">
        <f t="shared" si="1"/>
        <v>5760</v>
      </c>
      <c r="AG23" s="16">
        <f t="shared" si="2"/>
        <v>4</v>
      </c>
      <c r="AH23" s="15">
        <f t="shared" si="3"/>
        <v>8320</v>
      </c>
      <c r="AI23" s="16">
        <f t="shared" si="4"/>
        <v>4</v>
      </c>
      <c r="AJ23" s="54">
        <f t="shared" si="5"/>
        <v>1</v>
      </c>
      <c r="AK23" s="54">
        <f t="shared" si="6"/>
        <v>1</v>
      </c>
      <c r="AL23" s="30">
        <f t="shared" si="7"/>
        <v>1</v>
      </c>
      <c r="AM23" s="30">
        <f t="shared" si="8"/>
        <v>1</v>
      </c>
      <c r="AN23" s="55">
        <f t="shared" si="9"/>
        <v>1</v>
      </c>
      <c r="AO23" s="55">
        <f t="shared" si="10"/>
        <v>1</v>
      </c>
      <c r="AP23" s="30">
        <f t="shared" si="11"/>
        <v>0</v>
      </c>
      <c r="AQ23" s="30">
        <f t="shared" si="12"/>
        <v>0</v>
      </c>
      <c r="AR23" s="55">
        <f t="shared" si="13"/>
        <v>0</v>
      </c>
      <c r="AS23" s="55">
        <f t="shared" si="14"/>
        <v>0</v>
      </c>
      <c r="AT23" s="30">
        <f t="shared" si="15"/>
        <v>0</v>
      </c>
      <c r="AU23" s="30">
        <f t="shared" si="16"/>
        <v>0</v>
      </c>
      <c r="AV23" s="55">
        <f t="shared" si="17"/>
        <v>0</v>
      </c>
      <c r="AW23" s="55">
        <f t="shared" si="18"/>
        <v>0</v>
      </c>
      <c r="AX23" s="30">
        <f t="shared" si="19"/>
        <v>0</v>
      </c>
      <c r="AY23" s="30">
        <f t="shared" si="20"/>
        <v>0</v>
      </c>
      <c r="AZ23" s="55">
        <f t="shared" si="21"/>
        <v>1</v>
      </c>
      <c r="BA23" s="55">
        <f t="shared" si="22"/>
        <v>1</v>
      </c>
      <c r="BB23" s="30">
        <f t="shared" si="23"/>
        <v>0</v>
      </c>
      <c r="BC23" s="30">
        <f t="shared" si="24"/>
        <v>0</v>
      </c>
      <c r="BD23" s="55">
        <f t="shared" si="25"/>
        <v>0</v>
      </c>
      <c r="BE23" s="55">
        <f t="shared" si="26"/>
        <v>0</v>
      </c>
      <c r="BF23" s="30">
        <f t="shared" si="27"/>
        <v>0</v>
      </c>
      <c r="BG23" s="30">
        <f t="shared" si="28"/>
        <v>0</v>
      </c>
    </row>
    <row r="24" spans="1:59" ht="15" customHeight="1">
      <c r="A24" s="26">
        <v>17</v>
      </c>
      <c r="B24" s="124" t="s">
        <v>212</v>
      </c>
      <c r="C24" s="160">
        <f>'По області середня'!M22</f>
        <v>8</v>
      </c>
      <c r="D24" s="127">
        <f>'По області середня'!O22</f>
        <v>8</v>
      </c>
      <c r="E24" s="161">
        <f>'По області середня'!Q22</f>
        <v>8</v>
      </c>
      <c r="F24" s="106"/>
      <c r="G24" s="107"/>
      <c r="H24" s="106"/>
      <c r="I24" s="107"/>
      <c r="J24" s="106">
        <v>8</v>
      </c>
      <c r="K24" s="107">
        <v>8</v>
      </c>
      <c r="L24" s="177"/>
      <c r="M24" s="178"/>
      <c r="N24" s="177"/>
      <c r="O24" s="178"/>
      <c r="P24" s="177"/>
      <c r="Q24" s="178"/>
      <c r="R24" s="177"/>
      <c r="S24" s="178"/>
      <c r="T24" s="186"/>
      <c r="U24" s="178"/>
      <c r="V24" s="106"/>
      <c r="W24" s="107"/>
      <c r="X24" s="192"/>
      <c r="Y24" s="186"/>
      <c r="Z24" s="177"/>
      <c r="AA24" s="168"/>
      <c r="AB24" s="131"/>
      <c r="AC24" s="132"/>
      <c r="AD24" s="31">
        <f t="shared" si="29"/>
        <v>8</v>
      </c>
      <c r="AE24" s="29">
        <f t="shared" si="0"/>
        <v>8</v>
      </c>
      <c r="AF24" s="15">
        <f t="shared" si="1"/>
        <v>8</v>
      </c>
      <c r="AG24" s="16">
        <f t="shared" si="2"/>
        <v>1</v>
      </c>
      <c r="AH24" s="15">
        <f t="shared" si="3"/>
        <v>8</v>
      </c>
      <c r="AI24" s="16">
        <f t="shared" si="4"/>
        <v>1</v>
      </c>
      <c r="AJ24" s="54">
        <f t="shared" si="5"/>
        <v>0</v>
      </c>
      <c r="AK24" s="54">
        <f t="shared" si="6"/>
        <v>0</v>
      </c>
      <c r="AL24" s="30">
        <f t="shared" si="7"/>
        <v>0</v>
      </c>
      <c r="AM24" s="30">
        <f t="shared" si="8"/>
        <v>0</v>
      </c>
      <c r="AN24" s="55">
        <f t="shared" si="9"/>
        <v>1</v>
      </c>
      <c r="AO24" s="55">
        <f t="shared" si="10"/>
        <v>1</v>
      </c>
      <c r="AP24" s="30">
        <f t="shared" si="11"/>
        <v>0</v>
      </c>
      <c r="AQ24" s="30">
        <f t="shared" si="12"/>
        <v>0</v>
      </c>
      <c r="AR24" s="55">
        <f t="shared" si="13"/>
        <v>0</v>
      </c>
      <c r="AS24" s="55">
        <f t="shared" si="14"/>
        <v>0</v>
      </c>
      <c r="AT24" s="30">
        <f t="shared" si="15"/>
        <v>0</v>
      </c>
      <c r="AU24" s="30">
        <f t="shared" si="16"/>
        <v>0</v>
      </c>
      <c r="AV24" s="55">
        <f t="shared" si="17"/>
        <v>0</v>
      </c>
      <c r="AW24" s="55">
        <f t="shared" si="18"/>
        <v>0</v>
      </c>
      <c r="AX24" s="30">
        <f t="shared" si="19"/>
        <v>0</v>
      </c>
      <c r="AY24" s="30">
        <f t="shared" si="20"/>
        <v>0</v>
      </c>
      <c r="AZ24" s="55">
        <f t="shared" si="21"/>
        <v>0</v>
      </c>
      <c r="BA24" s="55">
        <f t="shared" si="22"/>
        <v>0</v>
      </c>
      <c r="BB24" s="30">
        <f t="shared" si="23"/>
        <v>0</v>
      </c>
      <c r="BC24" s="30">
        <f t="shared" si="24"/>
        <v>0</v>
      </c>
      <c r="BD24" s="55">
        <f t="shared" si="25"/>
        <v>0</v>
      </c>
      <c r="BE24" s="55">
        <f t="shared" si="26"/>
        <v>0</v>
      </c>
      <c r="BF24" s="30">
        <f t="shared" si="27"/>
        <v>0</v>
      </c>
      <c r="BG24" s="30">
        <f t="shared" si="28"/>
        <v>0</v>
      </c>
    </row>
    <row r="25" spans="1:59" ht="15" customHeight="1">
      <c r="A25" s="26">
        <v>18</v>
      </c>
      <c r="B25" s="124" t="s">
        <v>222</v>
      </c>
      <c r="C25" s="160">
        <f>'По області середня'!M23</f>
        <v>24.91</v>
      </c>
      <c r="D25" s="127">
        <f>'По області середня'!O23</f>
        <v>26.05</v>
      </c>
      <c r="E25" s="161">
        <f>'По області середня'!Q23</f>
        <v>25.48</v>
      </c>
      <c r="F25" s="106">
        <v>30</v>
      </c>
      <c r="G25" s="107">
        <v>30</v>
      </c>
      <c r="H25" s="106">
        <v>25</v>
      </c>
      <c r="I25" s="107">
        <v>30</v>
      </c>
      <c r="J25" s="106">
        <v>29</v>
      </c>
      <c r="K25" s="107">
        <v>29</v>
      </c>
      <c r="L25" s="177"/>
      <c r="M25" s="178"/>
      <c r="N25" s="177"/>
      <c r="O25" s="178"/>
      <c r="P25" s="177"/>
      <c r="Q25" s="178"/>
      <c r="R25" s="177"/>
      <c r="S25" s="178"/>
      <c r="T25" s="186"/>
      <c r="U25" s="178"/>
      <c r="V25" s="106">
        <v>15</v>
      </c>
      <c r="W25" s="107">
        <v>15</v>
      </c>
      <c r="X25" s="192"/>
      <c r="Y25" s="186"/>
      <c r="Z25" s="177"/>
      <c r="AA25" s="168"/>
      <c r="AB25" s="131"/>
      <c r="AC25" s="132"/>
      <c r="AD25" s="31">
        <f t="shared" si="29"/>
        <v>15</v>
      </c>
      <c r="AE25" s="29">
        <f t="shared" si="0"/>
        <v>30</v>
      </c>
      <c r="AF25" s="15">
        <f t="shared" si="1"/>
        <v>326250</v>
      </c>
      <c r="AG25" s="16">
        <f t="shared" si="2"/>
        <v>4</v>
      </c>
      <c r="AH25" s="15">
        <f t="shared" si="3"/>
        <v>391500</v>
      </c>
      <c r="AI25" s="16">
        <f t="shared" si="4"/>
        <v>4</v>
      </c>
      <c r="AJ25" s="54">
        <f t="shared" si="5"/>
        <v>1</v>
      </c>
      <c r="AK25" s="54">
        <f t="shared" si="6"/>
        <v>1</v>
      </c>
      <c r="AL25" s="30">
        <f t="shared" si="7"/>
        <v>1</v>
      </c>
      <c r="AM25" s="30">
        <f t="shared" si="8"/>
        <v>1</v>
      </c>
      <c r="AN25" s="55">
        <f t="shared" si="9"/>
        <v>1</v>
      </c>
      <c r="AO25" s="55">
        <f t="shared" si="10"/>
        <v>1</v>
      </c>
      <c r="AP25" s="30">
        <f t="shared" si="11"/>
        <v>0</v>
      </c>
      <c r="AQ25" s="30">
        <f t="shared" si="12"/>
        <v>0</v>
      </c>
      <c r="AR25" s="55">
        <f t="shared" si="13"/>
        <v>0</v>
      </c>
      <c r="AS25" s="55">
        <f t="shared" si="14"/>
        <v>0</v>
      </c>
      <c r="AT25" s="30">
        <f t="shared" si="15"/>
        <v>0</v>
      </c>
      <c r="AU25" s="30">
        <f t="shared" si="16"/>
        <v>0</v>
      </c>
      <c r="AV25" s="55">
        <f t="shared" si="17"/>
        <v>0</v>
      </c>
      <c r="AW25" s="55">
        <f t="shared" si="18"/>
        <v>0</v>
      </c>
      <c r="AX25" s="30">
        <f t="shared" si="19"/>
        <v>0</v>
      </c>
      <c r="AY25" s="30">
        <f t="shared" si="20"/>
        <v>0</v>
      </c>
      <c r="AZ25" s="55">
        <f t="shared" si="21"/>
        <v>1</v>
      </c>
      <c r="BA25" s="55">
        <f t="shared" si="22"/>
        <v>1</v>
      </c>
      <c r="BB25" s="30">
        <f t="shared" si="23"/>
        <v>0</v>
      </c>
      <c r="BC25" s="30">
        <f t="shared" si="24"/>
        <v>0</v>
      </c>
      <c r="BD25" s="55">
        <f t="shared" si="25"/>
        <v>0</v>
      </c>
      <c r="BE25" s="55">
        <f t="shared" si="26"/>
        <v>0</v>
      </c>
      <c r="BF25" s="30">
        <f t="shared" si="27"/>
        <v>0</v>
      </c>
      <c r="BG25" s="30">
        <f t="shared" si="28"/>
        <v>0</v>
      </c>
    </row>
    <row r="26" spans="1:59" ht="15" customHeight="1">
      <c r="A26" s="26">
        <v>19</v>
      </c>
      <c r="B26" s="124" t="s">
        <v>214</v>
      </c>
      <c r="C26" s="160">
        <f>'По області середня'!M24</f>
        <v>16.12</v>
      </c>
      <c r="D26" s="127">
        <f>'По області середня'!O24</f>
        <v>17.66</v>
      </c>
      <c r="E26" s="161">
        <f>'По області середня'!Q24</f>
        <v>16.88</v>
      </c>
      <c r="F26" s="106"/>
      <c r="G26" s="107"/>
      <c r="H26" s="106"/>
      <c r="I26" s="107"/>
      <c r="J26" s="106"/>
      <c r="K26" s="107"/>
      <c r="L26" s="177"/>
      <c r="M26" s="178"/>
      <c r="N26" s="177"/>
      <c r="O26" s="178"/>
      <c r="P26" s="177"/>
      <c r="Q26" s="178"/>
      <c r="R26" s="177"/>
      <c r="S26" s="178"/>
      <c r="T26" s="186"/>
      <c r="U26" s="178"/>
      <c r="V26" s="106"/>
      <c r="W26" s="107"/>
      <c r="X26" s="192"/>
      <c r="Y26" s="186"/>
      <c r="Z26" s="177"/>
      <c r="AA26" s="168"/>
      <c r="AB26" s="131"/>
      <c r="AC26" s="132"/>
      <c r="AD26" s="31" t="e">
        <f t="shared" si="29"/>
        <v>#NUM!</v>
      </c>
      <c r="AE26" s="29">
        <f t="shared" si="0"/>
        <v>0</v>
      </c>
      <c r="AF26" s="15">
        <f t="shared" si="1"/>
        <v>1</v>
      </c>
      <c r="AG26" s="16">
        <f t="shared" si="2"/>
        <v>0</v>
      </c>
      <c r="AH26" s="15">
        <f t="shared" si="3"/>
        <v>1</v>
      </c>
      <c r="AI26" s="16">
        <f t="shared" si="4"/>
        <v>0</v>
      </c>
      <c r="AJ26" s="54">
        <f t="shared" si="5"/>
        <v>0</v>
      </c>
      <c r="AK26" s="54">
        <f t="shared" si="6"/>
        <v>0</v>
      </c>
      <c r="AL26" s="30">
        <f t="shared" si="7"/>
        <v>0</v>
      </c>
      <c r="AM26" s="30">
        <f t="shared" si="8"/>
        <v>0</v>
      </c>
      <c r="AN26" s="55">
        <f t="shared" si="9"/>
        <v>0</v>
      </c>
      <c r="AO26" s="55">
        <f t="shared" si="10"/>
        <v>0</v>
      </c>
      <c r="AP26" s="30">
        <f t="shared" si="11"/>
        <v>0</v>
      </c>
      <c r="AQ26" s="30">
        <f t="shared" si="12"/>
        <v>0</v>
      </c>
      <c r="AR26" s="55">
        <f t="shared" si="13"/>
        <v>0</v>
      </c>
      <c r="AS26" s="55">
        <f t="shared" si="14"/>
        <v>0</v>
      </c>
      <c r="AT26" s="30">
        <f t="shared" si="15"/>
        <v>0</v>
      </c>
      <c r="AU26" s="30">
        <f t="shared" si="16"/>
        <v>0</v>
      </c>
      <c r="AV26" s="55">
        <f t="shared" si="17"/>
        <v>0</v>
      </c>
      <c r="AW26" s="55">
        <f t="shared" si="18"/>
        <v>0</v>
      </c>
      <c r="AX26" s="30">
        <f t="shared" si="19"/>
        <v>0</v>
      </c>
      <c r="AY26" s="30">
        <f t="shared" si="20"/>
        <v>0</v>
      </c>
      <c r="AZ26" s="55">
        <f t="shared" si="21"/>
        <v>0</v>
      </c>
      <c r="BA26" s="55">
        <f t="shared" si="22"/>
        <v>0</v>
      </c>
      <c r="BB26" s="30">
        <f t="shared" si="23"/>
        <v>0</v>
      </c>
      <c r="BC26" s="30">
        <f t="shared" si="24"/>
        <v>0</v>
      </c>
      <c r="BD26" s="55">
        <f t="shared" si="25"/>
        <v>0</v>
      </c>
      <c r="BE26" s="55">
        <f t="shared" si="26"/>
        <v>0</v>
      </c>
      <c r="BF26" s="30">
        <f t="shared" si="27"/>
        <v>0</v>
      </c>
      <c r="BG26" s="30">
        <f t="shared" si="28"/>
        <v>0</v>
      </c>
    </row>
    <row r="27" spans="1:59" ht="15" customHeight="1">
      <c r="A27" s="26">
        <v>20</v>
      </c>
      <c r="B27" s="124" t="s">
        <v>223</v>
      </c>
      <c r="C27" s="160">
        <f>'По області середня'!M25</f>
        <v>17.3</v>
      </c>
      <c r="D27" s="127">
        <f>'По області середня'!O25</f>
        <v>19.35</v>
      </c>
      <c r="E27" s="161">
        <f>'По області середня'!Q25</f>
        <v>18.29</v>
      </c>
      <c r="F27" s="106"/>
      <c r="G27" s="107"/>
      <c r="H27" s="106">
        <v>23</v>
      </c>
      <c r="I27" s="107">
        <v>23</v>
      </c>
      <c r="J27" s="106">
        <v>9</v>
      </c>
      <c r="K27" s="107">
        <v>9</v>
      </c>
      <c r="L27" s="177"/>
      <c r="M27" s="178"/>
      <c r="N27" s="177"/>
      <c r="O27" s="178"/>
      <c r="P27" s="177"/>
      <c r="Q27" s="178"/>
      <c r="R27" s="177"/>
      <c r="S27" s="178"/>
      <c r="T27" s="193"/>
      <c r="U27" s="178"/>
      <c r="V27" s="106"/>
      <c r="W27" s="107"/>
      <c r="X27" s="192"/>
      <c r="Y27" s="186"/>
      <c r="Z27" s="177"/>
      <c r="AA27" s="168"/>
      <c r="AB27" s="131"/>
      <c r="AC27" s="132"/>
      <c r="AD27" s="31">
        <f t="shared" si="29"/>
        <v>9</v>
      </c>
      <c r="AE27" s="29">
        <f t="shared" si="0"/>
        <v>23</v>
      </c>
      <c r="AF27" s="15">
        <f t="shared" si="1"/>
        <v>207</v>
      </c>
      <c r="AG27" s="16">
        <f t="shared" si="2"/>
        <v>2</v>
      </c>
      <c r="AH27" s="15">
        <f t="shared" si="3"/>
        <v>207</v>
      </c>
      <c r="AI27" s="16">
        <f t="shared" si="4"/>
        <v>2</v>
      </c>
      <c r="AJ27" s="54">
        <f t="shared" si="5"/>
        <v>0</v>
      </c>
      <c r="AK27" s="54">
        <f t="shared" si="6"/>
        <v>0</v>
      </c>
      <c r="AL27" s="30">
        <f t="shared" si="7"/>
        <v>1</v>
      </c>
      <c r="AM27" s="30">
        <f t="shared" si="8"/>
        <v>1</v>
      </c>
      <c r="AN27" s="55">
        <f t="shared" si="9"/>
        <v>1</v>
      </c>
      <c r="AO27" s="55">
        <f t="shared" si="10"/>
        <v>1</v>
      </c>
      <c r="AP27" s="30">
        <f t="shared" si="11"/>
        <v>0</v>
      </c>
      <c r="AQ27" s="30">
        <f t="shared" si="12"/>
        <v>0</v>
      </c>
      <c r="AR27" s="55">
        <f t="shared" si="13"/>
        <v>0</v>
      </c>
      <c r="AS27" s="55">
        <f t="shared" si="14"/>
        <v>0</v>
      </c>
      <c r="AT27" s="30">
        <f t="shared" si="15"/>
        <v>0</v>
      </c>
      <c r="AU27" s="30">
        <f t="shared" si="16"/>
        <v>0</v>
      </c>
      <c r="AV27" s="55">
        <f t="shared" si="17"/>
        <v>0</v>
      </c>
      <c r="AW27" s="55">
        <f t="shared" si="18"/>
        <v>0</v>
      </c>
      <c r="AX27" s="30">
        <f t="shared" si="19"/>
        <v>0</v>
      </c>
      <c r="AY27" s="30">
        <f t="shared" si="20"/>
        <v>0</v>
      </c>
      <c r="AZ27" s="55">
        <f t="shared" si="21"/>
        <v>0</v>
      </c>
      <c r="BA27" s="55">
        <f t="shared" si="22"/>
        <v>0</v>
      </c>
      <c r="BB27" s="30">
        <f t="shared" si="23"/>
        <v>0</v>
      </c>
      <c r="BC27" s="30">
        <f t="shared" si="24"/>
        <v>0</v>
      </c>
      <c r="BD27" s="55">
        <f t="shared" si="25"/>
        <v>0</v>
      </c>
      <c r="BE27" s="55">
        <f t="shared" si="26"/>
        <v>0</v>
      </c>
      <c r="BF27" s="30">
        <f t="shared" si="27"/>
        <v>0</v>
      </c>
      <c r="BG27" s="30">
        <f t="shared" si="28"/>
        <v>0</v>
      </c>
    </row>
    <row r="28" spans="1:59" ht="15" customHeight="1">
      <c r="A28" s="26">
        <v>21</v>
      </c>
      <c r="B28" s="124" t="s">
        <v>215</v>
      </c>
      <c r="C28" s="160">
        <f>'По області середня'!M26</f>
        <v>5.99</v>
      </c>
      <c r="D28" s="127">
        <f>'По області середня'!O26</f>
        <v>8.51</v>
      </c>
      <c r="E28" s="161">
        <f>'По області середня'!Q26</f>
        <v>7.14</v>
      </c>
      <c r="F28" s="106">
        <v>15</v>
      </c>
      <c r="G28" s="107">
        <v>15</v>
      </c>
      <c r="H28" s="106"/>
      <c r="I28" s="107"/>
      <c r="J28" s="106"/>
      <c r="K28" s="107"/>
      <c r="L28" s="177"/>
      <c r="M28" s="178"/>
      <c r="N28" s="177"/>
      <c r="O28" s="178"/>
      <c r="P28" s="177"/>
      <c r="Q28" s="178"/>
      <c r="R28" s="177"/>
      <c r="S28" s="178"/>
      <c r="T28" s="193"/>
      <c r="U28" s="178"/>
      <c r="V28" s="106"/>
      <c r="W28" s="107"/>
      <c r="X28" s="192"/>
      <c r="Y28" s="186"/>
      <c r="Z28" s="177"/>
      <c r="AA28" s="168"/>
      <c r="AB28" s="131"/>
      <c r="AC28" s="132"/>
      <c r="AD28" s="31">
        <f t="shared" si="29"/>
        <v>15</v>
      </c>
      <c r="AE28" s="29">
        <f t="shared" si="0"/>
        <v>15</v>
      </c>
      <c r="AF28" s="15">
        <f t="shared" si="1"/>
        <v>15</v>
      </c>
      <c r="AG28" s="16">
        <f t="shared" si="2"/>
        <v>1</v>
      </c>
      <c r="AH28" s="15">
        <f t="shared" si="3"/>
        <v>15</v>
      </c>
      <c r="AI28" s="16">
        <f t="shared" si="4"/>
        <v>1</v>
      </c>
      <c r="AJ28" s="54">
        <f t="shared" si="5"/>
        <v>1</v>
      </c>
      <c r="AK28" s="54">
        <f t="shared" si="6"/>
        <v>1</v>
      </c>
      <c r="AL28" s="30">
        <f t="shared" si="7"/>
        <v>0</v>
      </c>
      <c r="AM28" s="30">
        <f t="shared" si="8"/>
        <v>0</v>
      </c>
      <c r="AN28" s="55">
        <f t="shared" si="9"/>
        <v>0</v>
      </c>
      <c r="AO28" s="55">
        <f t="shared" si="10"/>
        <v>0</v>
      </c>
      <c r="AP28" s="30">
        <f t="shared" si="11"/>
        <v>0</v>
      </c>
      <c r="AQ28" s="30">
        <f t="shared" si="12"/>
        <v>0</v>
      </c>
      <c r="AR28" s="55">
        <f t="shared" si="13"/>
        <v>0</v>
      </c>
      <c r="AS28" s="55">
        <f t="shared" si="14"/>
        <v>0</v>
      </c>
      <c r="AT28" s="30">
        <f t="shared" si="15"/>
        <v>0</v>
      </c>
      <c r="AU28" s="30">
        <f t="shared" si="16"/>
        <v>0</v>
      </c>
      <c r="AV28" s="55">
        <f t="shared" si="17"/>
        <v>0</v>
      </c>
      <c r="AW28" s="55">
        <f t="shared" si="18"/>
        <v>0</v>
      </c>
      <c r="AX28" s="30">
        <f t="shared" si="19"/>
        <v>0</v>
      </c>
      <c r="AY28" s="30">
        <f t="shared" si="20"/>
        <v>0</v>
      </c>
      <c r="AZ28" s="55">
        <f t="shared" si="21"/>
        <v>0</v>
      </c>
      <c r="BA28" s="55">
        <f t="shared" si="22"/>
        <v>0</v>
      </c>
      <c r="BB28" s="30">
        <f t="shared" si="23"/>
        <v>0</v>
      </c>
      <c r="BC28" s="30">
        <f t="shared" si="24"/>
        <v>0</v>
      </c>
      <c r="BD28" s="55">
        <f t="shared" si="25"/>
        <v>0</v>
      </c>
      <c r="BE28" s="55">
        <f t="shared" si="26"/>
        <v>0</v>
      </c>
      <c r="BF28" s="30">
        <f t="shared" si="27"/>
        <v>0</v>
      </c>
      <c r="BG28" s="30">
        <f t="shared" si="28"/>
        <v>0</v>
      </c>
    </row>
    <row r="29" spans="1:59" ht="15" customHeight="1">
      <c r="A29" s="26">
        <v>22</v>
      </c>
      <c r="B29" s="124" t="s">
        <v>23</v>
      </c>
      <c r="C29" s="160">
        <f>'По області середня'!M27</f>
        <v>9.35</v>
      </c>
      <c r="D29" s="127">
        <f>'По області середня'!O27</f>
        <v>10.5</v>
      </c>
      <c r="E29" s="161">
        <f>'По області середня'!Q27</f>
        <v>9.91</v>
      </c>
      <c r="F29" s="106">
        <v>12</v>
      </c>
      <c r="G29" s="107">
        <v>13</v>
      </c>
      <c r="H29" s="106">
        <v>10</v>
      </c>
      <c r="I29" s="107">
        <v>10.5</v>
      </c>
      <c r="J29" s="106">
        <v>11</v>
      </c>
      <c r="K29" s="107">
        <v>11</v>
      </c>
      <c r="L29" s="177"/>
      <c r="M29" s="178"/>
      <c r="N29" s="177"/>
      <c r="O29" s="178"/>
      <c r="P29" s="177"/>
      <c r="Q29" s="178"/>
      <c r="R29" s="177"/>
      <c r="S29" s="178"/>
      <c r="T29" s="193"/>
      <c r="U29" s="178"/>
      <c r="V29" s="106">
        <v>12</v>
      </c>
      <c r="W29" s="107">
        <v>12</v>
      </c>
      <c r="X29" s="192"/>
      <c r="Y29" s="186"/>
      <c r="Z29" s="177"/>
      <c r="AA29" s="168"/>
      <c r="AB29" s="131"/>
      <c r="AC29" s="132"/>
      <c r="AD29" s="31">
        <f t="shared" si="29"/>
        <v>10</v>
      </c>
      <c r="AE29" s="29">
        <f t="shared" si="0"/>
        <v>13</v>
      </c>
      <c r="AF29" s="15">
        <f t="shared" si="1"/>
        <v>15840</v>
      </c>
      <c r="AG29" s="16">
        <f t="shared" si="2"/>
        <v>4</v>
      </c>
      <c r="AH29" s="15">
        <f t="shared" si="3"/>
        <v>18018</v>
      </c>
      <c r="AI29" s="16">
        <f t="shared" si="4"/>
        <v>4</v>
      </c>
      <c r="AJ29" s="54">
        <f t="shared" si="5"/>
        <v>1</v>
      </c>
      <c r="AK29" s="54">
        <f t="shared" si="6"/>
        <v>1</v>
      </c>
      <c r="AL29" s="30">
        <f t="shared" si="7"/>
        <v>1</v>
      </c>
      <c r="AM29" s="30">
        <f t="shared" si="8"/>
        <v>1</v>
      </c>
      <c r="AN29" s="55">
        <f t="shared" si="9"/>
        <v>1</v>
      </c>
      <c r="AO29" s="55">
        <f t="shared" si="10"/>
        <v>1</v>
      </c>
      <c r="AP29" s="30">
        <f t="shared" si="11"/>
        <v>0</v>
      </c>
      <c r="AQ29" s="30">
        <f t="shared" si="12"/>
        <v>0</v>
      </c>
      <c r="AR29" s="55">
        <f t="shared" si="13"/>
        <v>0</v>
      </c>
      <c r="AS29" s="55">
        <f t="shared" si="14"/>
        <v>0</v>
      </c>
      <c r="AT29" s="30">
        <f t="shared" si="15"/>
        <v>0</v>
      </c>
      <c r="AU29" s="30">
        <f t="shared" si="16"/>
        <v>0</v>
      </c>
      <c r="AV29" s="55">
        <f t="shared" si="17"/>
        <v>0</v>
      </c>
      <c r="AW29" s="55">
        <f t="shared" si="18"/>
        <v>0</v>
      </c>
      <c r="AX29" s="30">
        <f t="shared" si="19"/>
        <v>0</v>
      </c>
      <c r="AY29" s="30">
        <f t="shared" si="20"/>
        <v>0</v>
      </c>
      <c r="AZ29" s="55">
        <f t="shared" si="21"/>
        <v>1</v>
      </c>
      <c r="BA29" s="55">
        <f t="shared" si="22"/>
        <v>1</v>
      </c>
      <c r="BB29" s="30">
        <f t="shared" si="23"/>
        <v>0</v>
      </c>
      <c r="BC29" s="30">
        <f t="shared" si="24"/>
        <v>0</v>
      </c>
      <c r="BD29" s="55">
        <f t="shared" si="25"/>
        <v>0</v>
      </c>
      <c r="BE29" s="55">
        <f t="shared" si="26"/>
        <v>0</v>
      </c>
      <c r="BF29" s="30">
        <f t="shared" si="27"/>
        <v>0</v>
      </c>
      <c r="BG29" s="30">
        <f t="shared" si="28"/>
        <v>0</v>
      </c>
    </row>
    <row r="30" spans="1:59" ht="15" customHeight="1">
      <c r="A30" s="26">
        <v>23</v>
      </c>
      <c r="B30" s="124" t="s">
        <v>3</v>
      </c>
      <c r="C30" s="160" t="str">
        <f>'По області середня'!M28</f>
        <v> </v>
      </c>
      <c r="D30" s="127" t="str">
        <f>'По області середня'!O28</f>
        <v> </v>
      </c>
      <c r="E30" s="161" t="str">
        <f>'По області середня'!Q28</f>
        <v> </v>
      </c>
      <c r="F30" s="106"/>
      <c r="G30" s="107"/>
      <c r="H30" s="106"/>
      <c r="I30" s="107"/>
      <c r="J30" s="106"/>
      <c r="K30" s="107"/>
      <c r="L30" s="177"/>
      <c r="M30" s="178"/>
      <c r="N30" s="177"/>
      <c r="O30" s="178"/>
      <c r="P30" s="177"/>
      <c r="Q30" s="178"/>
      <c r="R30" s="177"/>
      <c r="S30" s="178"/>
      <c r="T30" s="177"/>
      <c r="U30" s="178"/>
      <c r="V30" s="106"/>
      <c r="W30" s="107"/>
      <c r="X30" s="192"/>
      <c r="Y30" s="186"/>
      <c r="Z30" s="177"/>
      <c r="AA30" s="168"/>
      <c r="AB30" s="131"/>
      <c r="AC30" s="132"/>
      <c r="AD30" s="31" t="e">
        <f t="shared" si="29"/>
        <v>#NUM!</v>
      </c>
      <c r="AE30" s="29">
        <f t="shared" si="0"/>
        <v>0</v>
      </c>
      <c r="AF30" s="15">
        <f t="shared" si="1"/>
        <v>1</v>
      </c>
      <c r="AG30" s="16">
        <f t="shared" si="2"/>
        <v>0</v>
      </c>
      <c r="AH30" s="15">
        <f t="shared" si="3"/>
        <v>1</v>
      </c>
      <c r="AI30" s="16">
        <f t="shared" si="4"/>
        <v>0</v>
      </c>
      <c r="AJ30" s="54">
        <f t="shared" si="5"/>
        <v>0</v>
      </c>
      <c r="AK30" s="54">
        <f t="shared" si="6"/>
        <v>0</v>
      </c>
      <c r="AL30" s="30">
        <f t="shared" si="7"/>
        <v>0</v>
      </c>
      <c r="AM30" s="30">
        <f t="shared" si="8"/>
        <v>0</v>
      </c>
      <c r="AN30" s="55">
        <f t="shared" si="9"/>
        <v>0</v>
      </c>
      <c r="AO30" s="55">
        <f t="shared" si="10"/>
        <v>0</v>
      </c>
      <c r="AP30" s="30">
        <f t="shared" si="11"/>
        <v>0</v>
      </c>
      <c r="AQ30" s="30">
        <f t="shared" si="12"/>
        <v>0</v>
      </c>
      <c r="AR30" s="55">
        <f t="shared" si="13"/>
        <v>0</v>
      </c>
      <c r="AS30" s="55">
        <f t="shared" si="14"/>
        <v>0</v>
      </c>
      <c r="AT30" s="30">
        <f t="shared" si="15"/>
        <v>0</v>
      </c>
      <c r="AU30" s="30">
        <f t="shared" si="16"/>
        <v>0</v>
      </c>
      <c r="AV30" s="55">
        <f t="shared" si="17"/>
        <v>0</v>
      </c>
      <c r="AW30" s="55">
        <f t="shared" si="18"/>
        <v>0</v>
      </c>
      <c r="AX30" s="30">
        <f t="shared" si="19"/>
        <v>0</v>
      </c>
      <c r="AY30" s="30">
        <f t="shared" si="20"/>
        <v>0</v>
      </c>
      <c r="AZ30" s="55">
        <f t="shared" si="21"/>
        <v>0</v>
      </c>
      <c r="BA30" s="55">
        <f t="shared" si="22"/>
        <v>0</v>
      </c>
      <c r="BB30" s="30">
        <f t="shared" si="23"/>
        <v>0</v>
      </c>
      <c r="BC30" s="30">
        <f t="shared" si="24"/>
        <v>0</v>
      </c>
      <c r="BD30" s="55">
        <f t="shared" si="25"/>
        <v>0</v>
      </c>
      <c r="BE30" s="55">
        <f t="shared" si="26"/>
        <v>0</v>
      </c>
      <c r="BF30" s="30">
        <f t="shared" si="27"/>
        <v>0</v>
      </c>
      <c r="BG30" s="30">
        <f t="shared" si="28"/>
        <v>0</v>
      </c>
    </row>
    <row r="31" spans="1:59" ht="15" customHeight="1">
      <c r="A31" s="26">
        <v>24</v>
      </c>
      <c r="B31" s="124" t="s">
        <v>4</v>
      </c>
      <c r="C31" s="160">
        <f>'По області середня'!M29</f>
        <v>23.03</v>
      </c>
      <c r="D31" s="127">
        <f>'По області середня'!O29</f>
        <v>27.46</v>
      </c>
      <c r="E31" s="161">
        <f>'По області середня'!Q29</f>
        <v>25.15</v>
      </c>
      <c r="F31" s="106">
        <v>28</v>
      </c>
      <c r="G31" s="107">
        <v>30</v>
      </c>
      <c r="H31" s="106">
        <v>27</v>
      </c>
      <c r="I31" s="107">
        <v>28.5</v>
      </c>
      <c r="J31" s="106">
        <v>24</v>
      </c>
      <c r="K31" s="107">
        <v>27</v>
      </c>
      <c r="L31" s="177"/>
      <c r="M31" s="178"/>
      <c r="N31" s="177"/>
      <c r="O31" s="178"/>
      <c r="P31" s="177"/>
      <c r="Q31" s="178"/>
      <c r="R31" s="177"/>
      <c r="S31" s="178"/>
      <c r="T31" s="177"/>
      <c r="U31" s="178"/>
      <c r="V31" s="106">
        <v>34</v>
      </c>
      <c r="W31" s="107">
        <v>34</v>
      </c>
      <c r="X31" s="192"/>
      <c r="Y31" s="186"/>
      <c r="Z31" s="177"/>
      <c r="AA31" s="168"/>
      <c r="AB31" s="131"/>
      <c r="AC31" s="132"/>
      <c r="AD31" s="31">
        <f t="shared" si="29"/>
        <v>24</v>
      </c>
      <c r="AE31" s="29">
        <f t="shared" si="0"/>
        <v>34</v>
      </c>
      <c r="AF31" s="15">
        <f t="shared" si="1"/>
        <v>616896</v>
      </c>
      <c r="AG31" s="16">
        <f t="shared" si="2"/>
        <v>4</v>
      </c>
      <c r="AH31" s="15">
        <f t="shared" si="3"/>
        <v>784890</v>
      </c>
      <c r="AI31" s="16">
        <f t="shared" si="4"/>
        <v>4</v>
      </c>
      <c r="AJ31" s="54">
        <f t="shared" si="5"/>
        <v>1</v>
      </c>
      <c r="AK31" s="54">
        <f t="shared" si="6"/>
        <v>1</v>
      </c>
      <c r="AL31" s="30">
        <f t="shared" si="7"/>
        <v>1</v>
      </c>
      <c r="AM31" s="30">
        <f t="shared" si="8"/>
        <v>1</v>
      </c>
      <c r="AN31" s="55">
        <f t="shared" si="9"/>
        <v>1</v>
      </c>
      <c r="AO31" s="55">
        <f t="shared" si="10"/>
        <v>1</v>
      </c>
      <c r="AP31" s="30">
        <f t="shared" si="11"/>
        <v>0</v>
      </c>
      <c r="AQ31" s="30">
        <f t="shared" si="12"/>
        <v>0</v>
      </c>
      <c r="AR31" s="55">
        <f t="shared" si="13"/>
        <v>0</v>
      </c>
      <c r="AS31" s="55">
        <f t="shared" si="14"/>
        <v>0</v>
      </c>
      <c r="AT31" s="30">
        <f t="shared" si="15"/>
        <v>0</v>
      </c>
      <c r="AU31" s="30">
        <f t="shared" si="16"/>
        <v>0</v>
      </c>
      <c r="AV31" s="55">
        <f t="shared" si="17"/>
        <v>0</v>
      </c>
      <c r="AW31" s="55">
        <f t="shared" si="18"/>
        <v>0</v>
      </c>
      <c r="AX31" s="30">
        <f t="shared" si="19"/>
        <v>0</v>
      </c>
      <c r="AY31" s="30">
        <f t="shared" si="20"/>
        <v>0</v>
      </c>
      <c r="AZ31" s="55">
        <f t="shared" si="21"/>
        <v>1</v>
      </c>
      <c r="BA31" s="55">
        <f t="shared" si="22"/>
        <v>1</v>
      </c>
      <c r="BB31" s="30">
        <f t="shared" si="23"/>
        <v>0</v>
      </c>
      <c r="BC31" s="30">
        <f t="shared" si="24"/>
        <v>0</v>
      </c>
      <c r="BD31" s="55">
        <f t="shared" si="25"/>
        <v>0</v>
      </c>
      <c r="BE31" s="55">
        <f t="shared" si="26"/>
        <v>0</v>
      </c>
      <c r="BF31" s="30">
        <f t="shared" si="27"/>
        <v>0</v>
      </c>
      <c r="BG31" s="30">
        <f t="shared" si="28"/>
        <v>0</v>
      </c>
    </row>
    <row r="32" spans="1:59" s="1" customFormat="1" ht="15" customHeight="1">
      <c r="A32" s="26">
        <v>25</v>
      </c>
      <c r="B32" s="124" t="s">
        <v>5</v>
      </c>
      <c r="C32" s="160" t="str">
        <f>'По області середня'!M30</f>
        <v> </v>
      </c>
      <c r="D32" s="127" t="str">
        <f>'По області середня'!O30</f>
        <v> </v>
      </c>
      <c r="E32" s="161" t="str">
        <f>'По області середня'!Q30</f>
        <v> </v>
      </c>
      <c r="F32" s="106"/>
      <c r="G32" s="107"/>
      <c r="H32" s="106"/>
      <c r="I32" s="107"/>
      <c r="J32" s="106"/>
      <c r="K32" s="107"/>
      <c r="L32" s="177"/>
      <c r="M32" s="178"/>
      <c r="N32" s="177"/>
      <c r="O32" s="178"/>
      <c r="P32" s="177"/>
      <c r="Q32" s="178"/>
      <c r="R32" s="177"/>
      <c r="S32" s="178"/>
      <c r="T32" s="177"/>
      <c r="U32" s="178"/>
      <c r="V32" s="106"/>
      <c r="W32" s="107"/>
      <c r="X32" s="192"/>
      <c r="Y32" s="186"/>
      <c r="Z32" s="177"/>
      <c r="AA32" s="168"/>
      <c r="AB32" s="131"/>
      <c r="AC32" s="132"/>
      <c r="AD32" s="31" t="e">
        <f t="shared" si="29"/>
        <v>#NUM!</v>
      </c>
      <c r="AE32" s="29">
        <f t="shared" si="0"/>
        <v>0</v>
      </c>
      <c r="AF32" s="15">
        <f t="shared" si="1"/>
        <v>1</v>
      </c>
      <c r="AG32" s="16">
        <f t="shared" si="2"/>
        <v>0</v>
      </c>
      <c r="AH32" s="15">
        <f t="shared" si="3"/>
        <v>1</v>
      </c>
      <c r="AI32" s="16">
        <f t="shared" si="4"/>
        <v>0</v>
      </c>
      <c r="AJ32" s="54">
        <f t="shared" si="5"/>
        <v>0</v>
      </c>
      <c r="AK32" s="54">
        <f t="shared" si="6"/>
        <v>0</v>
      </c>
      <c r="AL32" s="30">
        <f t="shared" si="7"/>
        <v>0</v>
      </c>
      <c r="AM32" s="30">
        <f t="shared" si="8"/>
        <v>0</v>
      </c>
      <c r="AN32" s="55">
        <f t="shared" si="9"/>
        <v>0</v>
      </c>
      <c r="AO32" s="55">
        <f t="shared" si="10"/>
        <v>0</v>
      </c>
      <c r="AP32" s="30">
        <f t="shared" si="11"/>
        <v>0</v>
      </c>
      <c r="AQ32" s="30">
        <f t="shared" si="12"/>
        <v>0</v>
      </c>
      <c r="AR32" s="55">
        <f t="shared" si="13"/>
        <v>0</v>
      </c>
      <c r="AS32" s="55">
        <f t="shared" si="14"/>
        <v>0</v>
      </c>
      <c r="AT32" s="30">
        <f t="shared" si="15"/>
        <v>0</v>
      </c>
      <c r="AU32" s="30">
        <f t="shared" si="16"/>
        <v>0</v>
      </c>
      <c r="AV32" s="55">
        <f t="shared" si="17"/>
        <v>0</v>
      </c>
      <c r="AW32" s="55">
        <f t="shared" si="18"/>
        <v>0</v>
      </c>
      <c r="AX32" s="30">
        <f t="shared" si="19"/>
        <v>0</v>
      </c>
      <c r="AY32" s="30">
        <f t="shared" si="20"/>
        <v>0</v>
      </c>
      <c r="AZ32" s="55">
        <f t="shared" si="21"/>
        <v>0</v>
      </c>
      <c r="BA32" s="55">
        <f t="shared" si="22"/>
        <v>0</v>
      </c>
      <c r="BB32" s="30">
        <f t="shared" si="23"/>
        <v>0</v>
      </c>
      <c r="BC32" s="30">
        <f t="shared" si="24"/>
        <v>0</v>
      </c>
      <c r="BD32" s="55">
        <f t="shared" si="25"/>
        <v>0</v>
      </c>
      <c r="BE32" s="55">
        <f t="shared" si="26"/>
        <v>0</v>
      </c>
      <c r="BF32" s="30">
        <f t="shared" si="27"/>
        <v>0</v>
      </c>
      <c r="BG32" s="30">
        <f t="shared" si="28"/>
        <v>0</v>
      </c>
    </row>
    <row r="33" spans="1:59" ht="15" customHeight="1">
      <c r="A33" s="26">
        <v>26</v>
      </c>
      <c r="B33" s="124" t="s">
        <v>6</v>
      </c>
      <c r="C33" s="160">
        <f>'По області середня'!M31</f>
        <v>8.62</v>
      </c>
      <c r="D33" s="127">
        <f>'По області середня'!O31</f>
        <v>10.04</v>
      </c>
      <c r="E33" s="161">
        <f>'По області середня'!Q31</f>
        <v>9.3</v>
      </c>
      <c r="F33" s="106">
        <v>10</v>
      </c>
      <c r="G33" s="107">
        <v>10</v>
      </c>
      <c r="H33" s="106">
        <v>8</v>
      </c>
      <c r="I33" s="107">
        <v>10</v>
      </c>
      <c r="J33" s="106">
        <v>8</v>
      </c>
      <c r="K33" s="107">
        <v>10</v>
      </c>
      <c r="L33" s="177"/>
      <c r="M33" s="178"/>
      <c r="N33" s="177"/>
      <c r="O33" s="178"/>
      <c r="P33" s="177"/>
      <c r="Q33" s="178"/>
      <c r="R33" s="177"/>
      <c r="S33" s="178"/>
      <c r="T33" s="177"/>
      <c r="U33" s="178"/>
      <c r="V33" s="106">
        <v>9</v>
      </c>
      <c r="W33" s="107">
        <v>9</v>
      </c>
      <c r="X33" s="192"/>
      <c r="Y33" s="186"/>
      <c r="Z33" s="177"/>
      <c r="AA33" s="168"/>
      <c r="AB33" s="131"/>
      <c r="AC33" s="132"/>
      <c r="AD33" s="31">
        <f t="shared" si="29"/>
        <v>8</v>
      </c>
      <c r="AE33" s="29">
        <f t="shared" si="0"/>
        <v>10</v>
      </c>
      <c r="AF33" s="15">
        <f t="shared" si="1"/>
        <v>5760</v>
      </c>
      <c r="AG33" s="16">
        <f t="shared" si="2"/>
        <v>4</v>
      </c>
      <c r="AH33" s="15">
        <f t="shared" si="3"/>
        <v>9000</v>
      </c>
      <c r="AI33" s="16">
        <f t="shared" si="4"/>
        <v>4</v>
      </c>
      <c r="AJ33" s="54">
        <f t="shared" si="5"/>
        <v>1</v>
      </c>
      <c r="AK33" s="54">
        <f t="shared" si="6"/>
        <v>1</v>
      </c>
      <c r="AL33" s="30">
        <f t="shared" si="7"/>
        <v>1</v>
      </c>
      <c r="AM33" s="30">
        <f t="shared" si="8"/>
        <v>1</v>
      </c>
      <c r="AN33" s="55">
        <f t="shared" si="9"/>
        <v>1</v>
      </c>
      <c r="AO33" s="55">
        <f t="shared" si="10"/>
        <v>1</v>
      </c>
      <c r="AP33" s="30">
        <f t="shared" si="11"/>
        <v>0</v>
      </c>
      <c r="AQ33" s="30">
        <f t="shared" si="12"/>
        <v>0</v>
      </c>
      <c r="AR33" s="55">
        <f t="shared" si="13"/>
        <v>0</v>
      </c>
      <c r="AS33" s="55">
        <f t="shared" si="14"/>
        <v>0</v>
      </c>
      <c r="AT33" s="30">
        <f t="shared" si="15"/>
        <v>0</v>
      </c>
      <c r="AU33" s="30">
        <f t="shared" si="16"/>
        <v>0</v>
      </c>
      <c r="AV33" s="55">
        <f t="shared" si="17"/>
        <v>0</v>
      </c>
      <c r="AW33" s="55">
        <f t="shared" si="18"/>
        <v>0</v>
      </c>
      <c r="AX33" s="30">
        <f t="shared" si="19"/>
        <v>0</v>
      </c>
      <c r="AY33" s="30">
        <f t="shared" si="20"/>
        <v>0</v>
      </c>
      <c r="AZ33" s="55">
        <f t="shared" si="21"/>
        <v>1</v>
      </c>
      <c r="BA33" s="55">
        <f t="shared" si="22"/>
        <v>1</v>
      </c>
      <c r="BB33" s="30">
        <f t="shared" si="23"/>
        <v>0</v>
      </c>
      <c r="BC33" s="30">
        <f t="shared" si="24"/>
        <v>0</v>
      </c>
      <c r="BD33" s="55">
        <f t="shared" si="25"/>
        <v>0</v>
      </c>
      <c r="BE33" s="55">
        <f t="shared" si="26"/>
        <v>0</v>
      </c>
      <c r="BF33" s="30">
        <f t="shared" si="27"/>
        <v>0</v>
      </c>
      <c r="BG33" s="30">
        <f t="shared" si="28"/>
        <v>0</v>
      </c>
    </row>
    <row r="34" spans="1:59" ht="15" customHeight="1">
      <c r="A34" s="26">
        <v>27</v>
      </c>
      <c r="B34" s="124" t="s">
        <v>16</v>
      </c>
      <c r="C34" s="160">
        <f>'По області середня'!M32</f>
        <v>24.44</v>
      </c>
      <c r="D34" s="127">
        <f>'По області середня'!O32</f>
        <v>28.38</v>
      </c>
      <c r="E34" s="161">
        <f>'По області середня'!Q32</f>
        <v>26.33</v>
      </c>
      <c r="F34" s="106">
        <v>30</v>
      </c>
      <c r="G34" s="107">
        <v>30</v>
      </c>
      <c r="H34" s="106">
        <v>24</v>
      </c>
      <c r="I34" s="107">
        <v>29</v>
      </c>
      <c r="J34" s="106">
        <v>24</v>
      </c>
      <c r="K34" s="107">
        <v>26</v>
      </c>
      <c r="L34" s="177"/>
      <c r="M34" s="178"/>
      <c r="N34" s="177"/>
      <c r="O34" s="178"/>
      <c r="P34" s="177"/>
      <c r="Q34" s="178"/>
      <c r="R34" s="177"/>
      <c r="S34" s="178"/>
      <c r="T34" s="177"/>
      <c r="U34" s="178"/>
      <c r="V34" s="106"/>
      <c r="W34" s="107"/>
      <c r="X34" s="192"/>
      <c r="Y34" s="186"/>
      <c r="Z34" s="177"/>
      <c r="AA34" s="168"/>
      <c r="AB34" s="131"/>
      <c r="AC34" s="132"/>
      <c r="AD34" s="31">
        <f t="shared" si="29"/>
        <v>24</v>
      </c>
      <c r="AE34" s="29">
        <f t="shared" si="0"/>
        <v>30</v>
      </c>
      <c r="AF34" s="15">
        <f t="shared" si="1"/>
        <v>17280</v>
      </c>
      <c r="AG34" s="16">
        <f t="shared" si="2"/>
        <v>3</v>
      </c>
      <c r="AH34" s="15">
        <f t="shared" si="3"/>
        <v>22620</v>
      </c>
      <c r="AI34" s="16">
        <f t="shared" si="4"/>
        <v>3</v>
      </c>
      <c r="AJ34" s="54">
        <f t="shared" si="5"/>
        <v>1</v>
      </c>
      <c r="AK34" s="54">
        <f t="shared" si="6"/>
        <v>1</v>
      </c>
      <c r="AL34" s="30">
        <f t="shared" si="7"/>
        <v>1</v>
      </c>
      <c r="AM34" s="30">
        <f t="shared" si="8"/>
        <v>1</v>
      </c>
      <c r="AN34" s="55">
        <f t="shared" si="9"/>
        <v>1</v>
      </c>
      <c r="AO34" s="55">
        <f t="shared" si="10"/>
        <v>1</v>
      </c>
      <c r="AP34" s="30">
        <f t="shared" si="11"/>
        <v>0</v>
      </c>
      <c r="AQ34" s="30">
        <f t="shared" si="12"/>
        <v>0</v>
      </c>
      <c r="AR34" s="55">
        <f t="shared" si="13"/>
        <v>0</v>
      </c>
      <c r="AS34" s="55">
        <f t="shared" si="14"/>
        <v>0</v>
      </c>
      <c r="AT34" s="30">
        <f t="shared" si="15"/>
        <v>0</v>
      </c>
      <c r="AU34" s="30">
        <f t="shared" si="16"/>
        <v>0</v>
      </c>
      <c r="AV34" s="55">
        <f t="shared" si="17"/>
        <v>0</v>
      </c>
      <c r="AW34" s="55">
        <f t="shared" si="18"/>
        <v>0</v>
      </c>
      <c r="AX34" s="30">
        <f t="shared" si="19"/>
        <v>0</v>
      </c>
      <c r="AY34" s="30">
        <f t="shared" si="20"/>
        <v>0</v>
      </c>
      <c r="AZ34" s="55">
        <f t="shared" si="21"/>
        <v>0</v>
      </c>
      <c r="BA34" s="55">
        <f t="shared" si="22"/>
        <v>0</v>
      </c>
      <c r="BB34" s="30">
        <f t="shared" si="23"/>
        <v>0</v>
      </c>
      <c r="BC34" s="30">
        <f t="shared" si="24"/>
        <v>0</v>
      </c>
      <c r="BD34" s="55">
        <f t="shared" si="25"/>
        <v>0</v>
      </c>
      <c r="BE34" s="55">
        <f t="shared" si="26"/>
        <v>0</v>
      </c>
      <c r="BF34" s="30">
        <f t="shared" si="27"/>
        <v>0</v>
      </c>
      <c r="BG34" s="30">
        <f t="shared" si="28"/>
        <v>0</v>
      </c>
    </row>
    <row r="35" spans="1:59" ht="15" customHeight="1">
      <c r="A35" s="26">
        <v>28</v>
      </c>
      <c r="B35" s="124" t="s">
        <v>17</v>
      </c>
      <c r="C35" s="160">
        <f>'По області середня'!M33</f>
        <v>53.51</v>
      </c>
      <c r="D35" s="127">
        <f>'По області середня'!O33</f>
        <v>68.02</v>
      </c>
      <c r="E35" s="161">
        <f>'По області середня'!Q33</f>
        <v>60.33</v>
      </c>
      <c r="F35" s="106"/>
      <c r="G35" s="107"/>
      <c r="H35" s="106">
        <v>55</v>
      </c>
      <c r="I35" s="107">
        <v>65</v>
      </c>
      <c r="J35" s="106">
        <v>55</v>
      </c>
      <c r="K35" s="107">
        <v>60</v>
      </c>
      <c r="L35" s="177"/>
      <c r="M35" s="178"/>
      <c r="N35" s="177"/>
      <c r="O35" s="178"/>
      <c r="P35" s="177"/>
      <c r="Q35" s="178"/>
      <c r="R35" s="177"/>
      <c r="S35" s="178"/>
      <c r="T35" s="177"/>
      <c r="U35" s="178"/>
      <c r="V35" s="106"/>
      <c r="W35" s="107"/>
      <c r="X35" s="192"/>
      <c r="Y35" s="186"/>
      <c r="Z35" s="177"/>
      <c r="AA35" s="168"/>
      <c r="AB35" s="131"/>
      <c r="AC35" s="132"/>
      <c r="AD35" s="31">
        <f t="shared" si="29"/>
        <v>55</v>
      </c>
      <c r="AE35" s="29">
        <f t="shared" si="0"/>
        <v>65</v>
      </c>
      <c r="AF35" s="15">
        <f t="shared" si="1"/>
        <v>3025</v>
      </c>
      <c r="AG35" s="16">
        <f t="shared" si="2"/>
        <v>2</v>
      </c>
      <c r="AH35" s="15">
        <f t="shared" si="3"/>
        <v>3900</v>
      </c>
      <c r="AI35" s="16">
        <f t="shared" si="4"/>
        <v>2</v>
      </c>
      <c r="AJ35" s="54">
        <f t="shared" si="5"/>
        <v>0</v>
      </c>
      <c r="AK35" s="54">
        <f t="shared" si="6"/>
        <v>0</v>
      </c>
      <c r="AL35" s="30">
        <f t="shared" si="7"/>
        <v>1</v>
      </c>
      <c r="AM35" s="30">
        <f t="shared" si="8"/>
        <v>1</v>
      </c>
      <c r="AN35" s="55">
        <f t="shared" si="9"/>
        <v>1</v>
      </c>
      <c r="AO35" s="55">
        <f t="shared" si="10"/>
        <v>1</v>
      </c>
      <c r="AP35" s="30">
        <f t="shared" si="11"/>
        <v>0</v>
      </c>
      <c r="AQ35" s="30">
        <f t="shared" si="12"/>
        <v>0</v>
      </c>
      <c r="AR35" s="55">
        <f t="shared" si="13"/>
        <v>0</v>
      </c>
      <c r="AS35" s="55">
        <f t="shared" si="14"/>
        <v>0</v>
      </c>
      <c r="AT35" s="30">
        <f t="shared" si="15"/>
        <v>0</v>
      </c>
      <c r="AU35" s="30">
        <f t="shared" si="16"/>
        <v>0</v>
      </c>
      <c r="AV35" s="55">
        <f t="shared" si="17"/>
        <v>0</v>
      </c>
      <c r="AW35" s="55">
        <f t="shared" si="18"/>
        <v>0</v>
      </c>
      <c r="AX35" s="30">
        <f t="shared" si="19"/>
        <v>0</v>
      </c>
      <c r="AY35" s="30">
        <f t="shared" si="20"/>
        <v>0</v>
      </c>
      <c r="AZ35" s="55">
        <f t="shared" si="21"/>
        <v>0</v>
      </c>
      <c r="BA35" s="55">
        <f t="shared" si="22"/>
        <v>0</v>
      </c>
      <c r="BB35" s="30">
        <f t="shared" si="23"/>
        <v>0</v>
      </c>
      <c r="BC35" s="30">
        <f t="shared" si="24"/>
        <v>0</v>
      </c>
      <c r="BD35" s="55">
        <f t="shared" si="25"/>
        <v>0</v>
      </c>
      <c r="BE35" s="55">
        <f t="shared" si="26"/>
        <v>0</v>
      </c>
      <c r="BF35" s="30">
        <f t="shared" si="27"/>
        <v>0</v>
      </c>
      <c r="BG35" s="30">
        <f t="shared" si="28"/>
        <v>0</v>
      </c>
    </row>
    <row r="36" spans="1:59" ht="15">
      <c r="A36" s="26">
        <v>29</v>
      </c>
      <c r="B36" s="125" t="s">
        <v>131</v>
      </c>
      <c r="C36" s="160">
        <f>'По області середня'!M34</f>
        <v>76.25</v>
      </c>
      <c r="D36" s="127">
        <f>'По області середня'!O34</f>
        <v>84.88</v>
      </c>
      <c r="E36" s="161">
        <f>'По області середня'!Q34</f>
        <v>80.45</v>
      </c>
      <c r="F36" s="106"/>
      <c r="G36" s="107"/>
      <c r="H36" s="106">
        <v>75</v>
      </c>
      <c r="I36" s="107">
        <v>80</v>
      </c>
      <c r="J36" s="106">
        <v>70</v>
      </c>
      <c r="K36" s="107">
        <v>85</v>
      </c>
      <c r="L36" s="177"/>
      <c r="M36" s="178"/>
      <c r="N36" s="177"/>
      <c r="O36" s="178"/>
      <c r="P36" s="177"/>
      <c r="Q36" s="178"/>
      <c r="R36" s="177"/>
      <c r="S36" s="178"/>
      <c r="T36" s="177"/>
      <c r="U36" s="178"/>
      <c r="V36" s="106"/>
      <c r="W36" s="107"/>
      <c r="X36" s="192"/>
      <c r="Y36" s="186"/>
      <c r="Z36" s="177"/>
      <c r="AA36" s="168"/>
      <c r="AB36" s="131"/>
      <c r="AC36" s="132"/>
      <c r="AD36" s="31">
        <f t="shared" si="29"/>
        <v>70</v>
      </c>
      <c r="AE36" s="29">
        <f t="shared" si="0"/>
        <v>85</v>
      </c>
      <c r="AF36" s="15">
        <f t="shared" si="1"/>
        <v>5250</v>
      </c>
      <c r="AG36" s="16">
        <f t="shared" si="2"/>
        <v>2</v>
      </c>
      <c r="AH36" s="15">
        <f t="shared" si="3"/>
        <v>6800</v>
      </c>
      <c r="AI36" s="16">
        <f t="shared" si="4"/>
        <v>2</v>
      </c>
      <c r="AJ36" s="54">
        <f t="shared" si="5"/>
        <v>0</v>
      </c>
      <c r="AK36" s="54">
        <f t="shared" si="6"/>
        <v>0</v>
      </c>
      <c r="AL36" s="30">
        <f t="shared" si="7"/>
        <v>1</v>
      </c>
      <c r="AM36" s="30">
        <f t="shared" si="8"/>
        <v>1</v>
      </c>
      <c r="AN36" s="55">
        <f t="shared" si="9"/>
        <v>1</v>
      </c>
      <c r="AO36" s="55">
        <f t="shared" si="10"/>
        <v>1</v>
      </c>
      <c r="AP36" s="30">
        <f t="shared" si="11"/>
        <v>0</v>
      </c>
      <c r="AQ36" s="30">
        <f t="shared" si="12"/>
        <v>0</v>
      </c>
      <c r="AR36" s="55">
        <f t="shared" si="13"/>
        <v>0</v>
      </c>
      <c r="AS36" s="55">
        <f t="shared" si="14"/>
        <v>0</v>
      </c>
      <c r="AT36" s="30">
        <f t="shared" si="15"/>
        <v>0</v>
      </c>
      <c r="AU36" s="30">
        <f t="shared" si="16"/>
        <v>0</v>
      </c>
      <c r="AV36" s="55">
        <f t="shared" si="17"/>
        <v>0</v>
      </c>
      <c r="AW36" s="55">
        <f t="shared" si="18"/>
        <v>0</v>
      </c>
      <c r="AX36" s="30">
        <f t="shared" si="19"/>
        <v>0</v>
      </c>
      <c r="AY36" s="30">
        <f t="shared" si="20"/>
        <v>0</v>
      </c>
      <c r="AZ36" s="55">
        <f t="shared" si="21"/>
        <v>0</v>
      </c>
      <c r="BA36" s="55">
        <f t="shared" si="22"/>
        <v>0</v>
      </c>
      <c r="BB36" s="30">
        <f t="shared" si="23"/>
        <v>0</v>
      </c>
      <c r="BC36" s="30">
        <f t="shared" si="24"/>
        <v>0</v>
      </c>
      <c r="BD36" s="55">
        <f t="shared" si="25"/>
        <v>0</v>
      </c>
      <c r="BE36" s="55">
        <f t="shared" si="26"/>
        <v>0</v>
      </c>
      <c r="BF36" s="30">
        <f t="shared" si="27"/>
        <v>0</v>
      </c>
      <c r="BG36" s="30">
        <f t="shared" si="28"/>
        <v>0</v>
      </c>
    </row>
    <row r="37" spans="1:59" ht="15" customHeight="1">
      <c r="A37" s="26">
        <v>30</v>
      </c>
      <c r="B37" s="124" t="s">
        <v>18</v>
      </c>
      <c r="C37" s="160">
        <f>'По області середня'!M35</f>
        <v>62.26</v>
      </c>
      <c r="D37" s="127">
        <f>'По області середня'!O35</f>
        <v>73.41</v>
      </c>
      <c r="E37" s="161">
        <f>'По області середня'!Q35</f>
        <v>67.61</v>
      </c>
      <c r="F37" s="185">
        <v>70</v>
      </c>
      <c r="G37" s="107">
        <v>70</v>
      </c>
      <c r="H37" s="106">
        <v>70</v>
      </c>
      <c r="I37" s="107">
        <v>75</v>
      </c>
      <c r="J37" s="106">
        <v>60</v>
      </c>
      <c r="K37" s="107">
        <v>65</v>
      </c>
      <c r="L37" s="177"/>
      <c r="M37" s="178"/>
      <c r="N37" s="177"/>
      <c r="O37" s="178"/>
      <c r="P37" s="177"/>
      <c r="Q37" s="178"/>
      <c r="R37" s="177"/>
      <c r="S37" s="178"/>
      <c r="T37" s="177"/>
      <c r="U37" s="178"/>
      <c r="V37" s="106">
        <v>80</v>
      </c>
      <c r="W37" s="107">
        <v>80</v>
      </c>
      <c r="X37" s="192"/>
      <c r="Y37" s="186"/>
      <c r="Z37" s="177"/>
      <c r="AA37" s="168"/>
      <c r="AB37" s="131"/>
      <c r="AC37" s="132"/>
      <c r="AD37" s="31">
        <f t="shared" si="29"/>
        <v>60</v>
      </c>
      <c r="AE37" s="29">
        <f t="shared" si="0"/>
        <v>80</v>
      </c>
      <c r="AF37" s="15">
        <f t="shared" si="1"/>
        <v>23520000</v>
      </c>
      <c r="AG37" s="16">
        <f t="shared" si="2"/>
        <v>4</v>
      </c>
      <c r="AH37" s="15">
        <f t="shared" si="3"/>
        <v>27300000</v>
      </c>
      <c r="AI37" s="16">
        <f t="shared" si="4"/>
        <v>4</v>
      </c>
      <c r="AJ37" s="54">
        <f t="shared" si="5"/>
        <v>1</v>
      </c>
      <c r="AK37" s="54">
        <f t="shared" si="6"/>
        <v>1</v>
      </c>
      <c r="AL37" s="30">
        <f t="shared" si="7"/>
        <v>1</v>
      </c>
      <c r="AM37" s="30">
        <f t="shared" si="8"/>
        <v>1</v>
      </c>
      <c r="AN37" s="55">
        <f t="shared" si="9"/>
        <v>1</v>
      </c>
      <c r="AO37" s="55">
        <f t="shared" si="10"/>
        <v>1</v>
      </c>
      <c r="AP37" s="30">
        <f t="shared" si="11"/>
        <v>0</v>
      </c>
      <c r="AQ37" s="30">
        <f t="shared" si="12"/>
        <v>0</v>
      </c>
      <c r="AR37" s="55">
        <f t="shared" si="13"/>
        <v>0</v>
      </c>
      <c r="AS37" s="55">
        <f t="shared" si="14"/>
        <v>0</v>
      </c>
      <c r="AT37" s="30">
        <f t="shared" si="15"/>
        <v>0</v>
      </c>
      <c r="AU37" s="30">
        <f t="shared" si="16"/>
        <v>0</v>
      </c>
      <c r="AV37" s="55">
        <f t="shared" si="17"/>
        <v>0</v>
      </c>
      <c r="AW37" s="55">
        <f t="shared" si="18"/>
        <v>0</v>
      </c>
      <c r="AX37" s="30">
        <f t="shared" si="19"/>
        <v>0</v>
      </c>
      <c r="AY37" s="30">
        <f t="shared" si="20"/>
        <v>0</v>
      </c>
      <c r="AZ37" s="55">
        <f t="shared" si="21"/>
        <v>1</v>
      </c>
      <c r="BA37" s="55">
        <f t="shared" si="22"/>
        <v>1</v>
      </c>
      <c r="BB37" s="30">
        <f t="shared" si="23"/>
        <v>0</v>
      </c>
      <c r="BC37" s="30">
        <f t="shared" si="24"/>
        <v>0</v>
      </c>
      <c r="BD37" s="55">
        <f t="shared" si="25"/>
        <v>0</v>
      </c>
      <c r="BE37" s="55">
        <f t="shared" si="26"/>
        <v>0</v>
      </c>
      <c r="BF37" s="30">
        <f t="shared" si="27"/>
        <v>0</v>
      </c>
      <c r="BG37" s="30">
        <f t="shared" si="28"/>
        <v>0</v>
      </c>
    </row>
    <row r="38" spans="1:59" ht="15">
      <c r="A38" s="26">
        <v>31</v>
      </c>
      <c r="B38" s="125" t="s">
        <v>130</v>
      </c>
      <c r="C38" s="160">
        <f>'По області середня'!M36</f>
        <v>78.11</v>
      </c>
      <c r="D38" s="127">
        <f>'По області середня'!O36</f>
        <v>83.22</v>
      </c>
      <c r="E38" s="161">
        <f>'По області середня'!Q36</f>
        <v>80.63</v>
      </c>
      <c r="F38" s="106">
        <v>80</v>
      </c>
      <c r="G38" s="107">
        <v>80</v>
      </c>
      <c r="H38" s="106">
        <v>80</v>
      </c>
      <c r="I38" s="107">
        <v>85</v>
      </c>
      <c r="J38" s="106">
        <v>80</v>
      </c>
      <c r="K38" s="107">
        <v>80</v>
      </c>
      <c r="L38" s="177"/>
      <c r="M38" s="178"/>
      <c r="N38" s="177"/>
      <c r="O38" s="178"/>
      <c r="P38" s="177"/>
      <c r="Q38" s="178"/>
      <c r="R38" s="177"/>
      <c r="S38" s="178"/>
      <c r="T38" s="177"/>
      <c r="U38" s="178"/>
      <c r="V38" s="106">
        <v>85</v>
      </c>
      <c r="W38" s="107">
        <v>85</v>
      </c>
      <c r="X38" s="192"/>
      <c r="Y38" s="186"/>
      <c r="Z38" s="177"/>
      <c r="AA38" s="168"/>
      <c r="AB38" s="131"/>
      <c r="AC38" s="132"/>
      <c r="AD38" s="31">
        <f t="shared" si="29"/>
        <v>80</v>
      </c>
      <c r="AE38" s="29">
        <f t="shared" si="0"/>
        <v>85</v>
      </c>
      <c r="AF38" s="15">
        <f t="shared" si="1"/>
        <v>43520000</v>
      </c>
      <c r="AG38" s="16">
        <f t="shared" si="2"/>
        <v>4</v>
      </c>
      <c r="AH38" s="15">
        <f t="shared" si="3"/>
        <v>46240000</v>
      </c>
      <c r="AI38" s="16">
        <f t="shared" si="4"/>
        <v>4</v>
      </c>
      <c r="AJ38" s="54">
        <f t="shared" si="5"/>
        <v>1</v>
      </c>
      <c r="AK38" s="54">
        <f t="shared" si="6"/>
        <v>1</v>
      </c>
      <c r="AL38" s="30">
        <f t="shared" si="7"/>
        <v>1</v>
      </c>
      <c r="AM38" s="30">
        <f t="shared" si="8"/>
        <v>1</v>
      </c>
      <c r="AN38" s="55">
        <f t="shared" si="9"/>
        <v>1</v>
      </c>
      <c r="AO38" s="55">
        <f t="shared" si="10"/>
        <v>1</v>
      </c>
      <c r="AP38" s="30">
        <f t="shared" si="11"/>
        <v>0</v>
      </c>
      <c r="AQ38" s="30">
        <f t="shared" si="12"/>
        <v>0</v>
      </c>
      <c r="AR38" s="55">
        <f t="shared" si="13"/>
        <v>0</v>
      </c>
      <c r="AS38" s="55">
        <f t="shared" si="14"/>
        <v>0</v>
      </c>
      <c r="AT38" s="30">
        <f t="shared" si="15"/>
        <v>0</v>
      </c>
      <c r="AU38" s="30">
        <f t="shared" si="16"/>
        <v>0</v>
      </c>
      <c r="AV38" s="55">
        <f t="shared" si="17"/>
        <v>0</v>
      </c>
      <c r="AW38" s="55">
        <f t="shared" si="18"/>
        <v>0</v>
      </c>
      <c r="AX38" s="30">
        <f t="shared" si="19"/>
        <v>0</v>
      </c>
      <c r="AY38" s="30">
        <f t="shared" si="20"/>
        <v>0</v>
      </c>
      <c r="AZ38" s="55">
        <f t="shared" si="21"/>
        <v>1</v>
      </c>
      <c r="BA38" s="55">
        <f t="shared" si="22"/>
        <v>1</v>
      </c>
      <c r="BB38" s="30">
        <f t="shared" si="23"/>
        <v>0</v>
      </c>
      <c r="BC38" s="30">
        <f t="shared" si="24"/>
        <v>0</v>
      </c>
      <c r="BD38" s="55">
        <f t="shared" si="25"/>
        <v>0</v>
      </c>
      <c r="BE38" s="55">
        <f t="shared" si="26"/>
        <v>0</v>
      </c>
      <c r="BF38" s="30">
        <f t="shared" si="27"/>
        <v>0</v>
      </c>
      <c r="BG38" s="30">
        <f t="shared" si="28"/>
        <v>0</v>
      </c>
    </row>
    <row r="39" spans="1:59" ht="15" customHeight="1">
      <c r="A39" s="26">
        <v>32</v>
      </c>
      <c r="B39" s="124" t="s">
        <v>11</v>
      </c>
      <c r="C39" s="160">
        <f>'По області середня'!M37</f>
        <v>43.36</v>
      </c>
      <c r="D39" s="127">
        <f>'По області середня'!O37</f>
        <v>55.65</v>
      </c>
      <c r="E39" s="161">
        <f>'По області середня'!Q37</f>
        <v>49.13</v>
      </c>
      <c r="F39" s="106">
        <v>40</v>
      </c>
      <c r="G39" s="107">
        <v>50</v>
      </c>
      <c r="H39" s="106">
        <v>30</v>
      </c>
      <c r="I39" s="107">
        <v>55</v>
      </c>
      <c r="J39" s="106">
        <v>55</v>
      </c>
      <c r="K39" s="107">
        <v>60</v>
      </c>
      <c r="L39" s="177"/>
      <c r="M39" s="178"/>
      <c r="N39" s="177"/>
      <c r="O39" s="178"/>
      <c r="P39" s="177"/>
      <c r="Q39" s="178"/>
      <c r="R39" s="177"/>
      <c r="S39" s="178"/>
      <c r="T39" s="177"/>
      <c r="U39" s="178"/>
      <c r="V39" s="106">
        <v>60</v>
      </c>
      <c r="W39" s="107">
        <v>60</v>
      </c>
      <c r="X39" s="192"/>
      <c r="Y39" s="186"/>
      <c r="Z39" s="177"/>
      <c r="AA39" s="168"/>
      <c r="AB39" s="131"/>
      <c r="AC39" s="132"/>
      <c r="AD39" s="31">
        <f t="shared" si="29"/>
        <v>30</v>
      </c>
      <c r="AE39" s="29">
        <f t="shared" si="0"/>
        <v>60</v>
      </c>
      <c r="AF39" s="15">
        <f t="shared" si="1"/>
        <v>3960000</v>
      </c>
      <c r="AG39" s="16">
        <f t="shared" si="2"/>
        <v>4</v>
      </c>
      <c r="AH39" s="15">
        <f t="shared" si="3"/>
        <v>9900000</v>
      </c>
      <c r="AI39" s="16">
        <f t="shared" si="4"/>
        <v>4</v>
      </c>
      <c r="AJ39" s="54">
        <f t="shared" si="5"/>
        <v>1</v>
      </c>
      <c r="AK39" s="54">
        <f t="shared" si="6"/>
        <v>1</v>
      </c>
      <c r="AL39" s="30">
        <f t="shared" si="7"/>
        <v>1</v>
      </c>
      <c r="AM39" s="30">
        <f t="shared" si="8"/>
        <v>1</v>
      </c>
      <c r="AN39" s="55">
        <f t="shared" si="9"/>
        <v>1</v>
      </c>
      <c r="AO39" s="55">
        <f t="shared" si="10"/>
        <v>1</v>
      </c>
      <c r="AP39" s="30">
        <f t="shared" si="11"/>
        <v>0</v>
      </c>
      <c r="AQ39" s="30">
        <f t="shared" si="12"/>
        <v>0</v>
      </c>
      <c r="AR39" s="55">
        <f t="shared" si="13"/>
        <v>0</v>
      </c>
      <c r="AS39" s="55">
        <f t="shared" si="14"/>
        <v>0</v>
      </c>
      <c r="AT39" s="30">
        <f t="shared" si="15"/>
        <v>0</v>
      </c>
      <c r="AU39" s="30">
        <f t="shared" si="16"/>
        <v>0</v>
      </c>
      <c r="AV39" s="55">
        <f t="shared" si="17"/>
        <v>0</v>
      </c>
      <c r="AW39" s="55">
        <f t="shared" si="18"/>
        <v>0</v>
      </c>
      <c r="AX39" s="30">
        <f t="shared" si="19"/>
        <v>0</v>
      </c>
      <c r="AY39" s="30">
        <f t="shared" si="20"/>
        <v>0</v>
      </c>
      <c r="AZ39" s="55">
        <f t="shared" si="21"/>
        <v>1</v>
      </c>
      <c r="BA39" s="55">
        <f t="shared" si="22"/>
        <v>1</v>
      </c>
      <c r="BB39" s="30">
        <f t="shared" si="23"/>
        <v>0</v>
      </c>
      <c r="BC39" s="30">
        <f t="shared" si="24"/>
        <v>0</v>
      </c>
      <c r="BD39" s="55">
        <f t="shared" si="25"/>
        <v>0</v>
      </c>
      <c r="BE39" s="55">
        <f t="shared" si="26"/>
        <v>0</v>
      </c>
      <c r="BF39" s="30">
        <f t="shared" si="27"/>
        <v>0</v>
      </c>
      <c r="BG39" s="30">
        <f t="shared" si="28"/>
        <v>0</v>
      </c>
    </row>
    <row r="40" spans="1:59" ht="15" customHeight="1">
      <c r="A40" s="26">
        <v>33</v>
      </c>
      <c r="B40" s="125" t="s">
        <v>132</v>
      </c>
      <c r="C40" s="160">
        <f>'По області середня'!M38</f>
        <v>43.81</v>
      </c>
      <c r="D40" s="127">
        <f>'По області середня'!O38</f>
        <v>50.58</v>
      </c>
      <c r="E40" s="161">
        <f>'По області середня'!Q38</f>
        <v>47.07</v>
      </c>
      <c r="F40" s="106">
        <v>42</v>
      </c>
      <c r="G40" s="107">
        <v>42</v>
      </c>
      <c r="H40" s="106">
        <v>38.5</v>
      </c>
      <c r="I40" s="107">
        <v>45</v>
      </c>
      <c r="J40" s="106">
        <v>42</v>
      </c>
      <c r="K40" s="107">
        <v>48</v>
      </c>
      <c r="L40" s="177"/>
      <c r="M40" s="178"/>
      <c r="N40" s="177"/>
      <c r="O40" s="178"/>
      <c r="P40" s="177"/>
      <c r="Q40" s="178"/>
      <c r="R40" s="177"/>
      <c r="S40" s="178"/>
      <c r="T40" s="177"/>
      <c r="U40" s="178"/>
      <c r="V40" s="106"/>
      <c r="W40" s="107"/>
      <c r="X40" s="192"/>
      <c r="Y40" s="186"/>
      <c r="Z40" s="177"/>
      <c r="AA40" s="168"/>
      <c r="AB40" s="131"/>
      <c r="AC40" s="132"/>
      <c r="AD40" s="31">
        <f t="shared" si="29"/>
        <v>38.5</v>
      </c>
      <c r="AE40" s="29">
        <f t="shared" si="0"/>
        <v>48</v>
      </c>
      <c r="AF40" s="15">
        <f t="shared" si="1"/>
        <v>67914</v>
      </c>
      <c r="AG40" s="16">
        <f t="shared" si="2"/>
        <v>3</v>
      </c>
      <c r="AH40" s="15">
        <f t="shared" si="3"/>
        <v>90720</v>
      </c>
      <c r="AI40" s="16">
        <f t="shared" si="4"/>
        <v>3</v>
      </c>
      <c r="AJ40" s="54">
        <f t="shared" si="5"/>
        <v>1</v>
      </c>
      <c r="AK40" s="54">
        <f t="shared" si="6"/>
        <v>1</v>
      </c>
      <c r="AL40" s="30">
        <f t="shared" si="7"/>
        <v>1</v>
      </c>
      <c r="AM40" s="30">
        <f t="shared" si="8"/>
        <v>1</v>
      </c>
      <c r="AN40" s="55">
        <f t="shared" si="9"/>
        <v>1</v>
      </c>
      <c r="AO40" s="55">
        <f t="shared" si="10"/>
        <v>1</v>
      </c>
      <c r="AP40" s="30">
        <f t="shared" si="11"/>
        <v>0</v>
      </c>
      <c r="AQ40" s="30">
        <f t="shared" si="12"/>
        <v>0</v>
      </c>
      <c r="AR40" s="55">
        <f t="shared" si="13"/>
        <v>0</v>
      </c>
      <c r="AS40" s="55">
        <f t="shared" si="14"/>
        <v>0</v>
      </c>
      <c r="AT40" s="30">
        <f t="shared" si="15"/>
        <v>0</v>
      </c>
      <c r="AU40" s="30">
        <f t="shared" si="16"/>
        <v>0</v>
      </c>
      <c r="AV40" s="55">
        <f t="shared" si="17"/>
        <v>0</v>
      </c>
      <c r="AW40" s="55">
        <f t="shared" si="18"/>
        <v>0</v>
      </c>
      <c r="AX40" s="30">
        <f t="shared" si="19"/>
        <v>0</v>
      </c>
      <c r="AY40" s="30">
        <f t="shared" si="20"/>
        <v>0</v>
      </c>
      <c r="AZ40" s="55">
        <f t="shared" si="21"/>
        <v>0</v>
      </c>
      <c r="BA40" s="55">
        <f t="shared" si="22"/>
        <v>0</v>
      </c>
      <c r="BB40" s="30">
        <f t="shared" si="23"/>
        <v>0</v>
      </c>
      <c r="BC40" s="30">
        <f t="shared" si="24"/>
        <v>0</v>
      </c>
      <c r="BD40" s="55">
        <f t="shared" si="25"/>
        <v>0</v>
      </c>
      <c r="BE40" s="55">
        <f t="shared" si="26"/>
        <v>0</v>
      </c>
      <c r="BF40" s="30">
        <f t="shared" si="27"/>
        <v>0</v>
      </c>
      <c r="BG40" s="30">
        <f t="shared" si="28"/>
        <v>0</v>
      </c>
    </row>
    <row r="41" spans="1:59" ht="15" customHeight="1">
      <c r="A41" s="26">
        <v>34</v>
      </c>
      <c r="B41" s="124" t="s">
        <v>30</v>
      </c>
      <c r="C41" s="160">
        <f>'По області середня'!M39</f>
        <v>65.45</v>
      </c>
      <c r="D41" s="127">
        <f>'По області середня'!O39</f>
        <v>76.39</v>
      </c>
      <c r="E41" s="161">
        <f>'По області середня'!Q39</f>
        <v>70.71</v>
      </c>
      <c r="F41" s="106">
        <v>75</v>
      </c>
      <c r="G41" s="107">
        <v>80</v>
      </c>
      <c r="H41" s="106">
        <v>55</v>
      </c>
      <c r="I41" s="107">
        <v>65</v>
      </c>
      <c r="J41" s="106">
        <v>69</v>
      </c>
      <c r="K41" s="107">
        <v>69</v>
      </c>
      <c r="L41" s="177"/>
      <c r="M41" s="178"/>
      <c r="N41" s="177"/>
      <c r="O41" s="178"/>
      <c r="P41" s="177"/>
      <c r="Q41" s="178"/>
      <c r="R41" s="177"/>
      <c r="S41" s="178"/>
      <c r="T41" s="177"/>
      <c r="U41" s="178"/>
      <c r="V41" s="106"/>
      <c r="W41" s="107"/>
      <c r="X41" s="192"/>
      <c r="Y41" s="186"/>
      <c r="Z41" s="177"/>
      <c r="AA41" s="168"/>
      <c r="AB41" s="131"/>
      <c r="AC41" s="132"/>
      <c r="AD41" s="31">
        <f t="shared" si="29"/>
        <v>55</v>
      </c>
      <c r="AE41" s="29">
        <f t="shared" si="0"/>
        <v>80</v>
      </c>
      <c r="AF41" s="15">
        <f t="shared" si="1"/>
        <v>284625</v>
      </c>
      <c r="AG41" s="16">
        <f t="shared" si="2"/>
        <v>3</v>
      </c>
      <c r="AH41" s="15">
        <f t="shared" si="3"/>
        <v>358800</v>
      </c>
      <c r="AI41" s="16">
        <f t="shared" si="4"/>
        <v>3</v>
      </c>
      <c r="AJ41" s="54">
        <f t="shared" si="5"/>
        <v>1</v>
      </c>
      <c r="AK41" s="54">
        <f t="shared" si="6"/>
        <v>1</v>
      </c>
      <c r="AL41" s="30">
        <f t="shared" si="7"/>
        <v>1</v>
      </c>
      <c r="AM41" s="30">
        <f t="shared" si="8"/>
        <v>1</v>
      </c>
      <c r="AN41" s="55">
        <f t="shared" si="9"/>
        <v>1</v>
      </c>
      <c r="AO41" s="55">
        <f t="shared" si="10"/>
        <v>1</v>
      </c>
      <c r="AP41" s="30">
        <f t="shared" si="11"/>
        <v>0</v>
      </c>
      <c r="AQ41" s="30">
        <f t="shared" si="12"/>
        <v>0</v>
      </c>
      <c r="AR41" s="55">
        <f t="shared" si="13"/>
        <v>0</v>
      </c>
      <c r="AS41" s="55">
        <f t="shared" si="14"/>
        <v>0</v>
      </c>
      <c r="AT41" s="30">
        <f t="shared" si="15"/>
        <v>0</v>
      </c>
      <c r="AU41" s="30">
        <f t="shared" si="16"/>
        <v>0</v>
      </c>
      <c r="AV41" s="55">
        <f t="shared" si="17"/>
        <v>0</v>
      </c>
      <c r="AW41" s="55">
        <f t="shared" si="18"/>
        <v>0</v>
      </c>
      <c r="AX41" s="30">
        <f t="shared" si="19"/>
        <v>0</v>
      </c>
      <c r="AY41" s="30">
        <f t="shared" si="20"/>
        <v>0</v>
      </c>
      <c r="AZ41" s="55">
        <f t="shared" si="21"/>
        <v>0</v>
      </c>
      <c r="BA41" s="55">
        <f t="shared" si="22"/>
        <v>0</v>
      </c>
      <c r="BB41" s="30">
        <f t="shared" si="23"/>
        <v>0</v>
      </c>
      <c r="BC41" s="30">
        <f t="shared" si="24"/>
        <v>0</v>
      </c>
      <c r="BD41" s="55">
        <f t="shared" si="25"/>
        <v>0</v>
      </c>
      <c r="BE41" s="55">
        <f t="shared" si="26"/>
        <v>0</v>
      </c>
      <c r="BF41" s="30">
        <f t="shared" si="27"/>
        <v>0</v>
      </c>
      <c r="BG41" s="30">
        <f t="shared" si="28"/>
        <v>0</v>
      </c>
    </row>
    <row r="42" spans="1:59" ht="15" customHeight="1">
      <c r="A42" s="26">
        <v>35</v>
      </c>
      <c r="B42" s="124" t="s">
        <v>24</v>
      </c>
      <c r="C42" s="160">
        <f>'По області середня'!M40</f>
        <v>39.78</v>
      </c>
      <c r="D42" s="127">
        <f>'По області середня'!O40</f>
        <v>41.97</v>
      </c>
      <c r="E42" s="161">
        <f>'По області середня'!Q40</f>
        <v>40.86</v>
      </c>
      <c r="F42" s="106">
        <v>43</v>
      </c>
      <c r="G42" s="107">
        <v>43</v>
      </c>
      <c r="H42" s="106">
        <v>37</v>
      </c>
      <c r="I42" s="107">
        <v>40</v>
      </c>
      <c r="J42" s="106">
        <v>39</v>
      </c>
      <c r="K42" s="107">
        <v>39</v>
      </c>
      <c r="L42" s="177"/>
      <c r="M42" s="178"/>
      <c r="N42" s="177"/>
      <c r="O42" s="178"/>
      <c r="P42" s="177"/>
      <c r="Q42" s="178"/>
      <c r="R42" s="177"/>
      <c r="S42" s="178"/>
      <c r="T42" s="177"/>
      <c r="U42" s="178"/>
      <c r="V42" s="106"/>
      <c r="W42" s="107"/>
      <c r="X42" s="192"/>
      <c r="Y42" s="186"/>
      <c r="Z42" s="177"/>
      <c r="AA42" s="168"/>
      <c r="AB42" s="131"/>
      <c r="AC42" s="132"/>
      <c r="AD42" s="31">
        <f t="shared" si="29"/>
        <v>37</v>
      </c>
      <c r="AE42" s="29">
        <f t="shared" si="0"/>
        <v>43</v>
      </c>
      <c r="AF42" s="15">
        <f t="shared" si="1"/>
        <v>62049</v>
      </c>
      <c r="AG42" s="16">
        <f t="shared" si="2"/>
        <v>3</v>
      </c>
      <c r="AH42" s="15">
        <f t="shared" si="3"/>
        <v>67080</v>
      </c>
      <c r="AI42" s="16">
        <f t="shared" si="4"/>
        <v>3</v>
      </c>
      <c r="AJ42" s="54">
        <f t="shared" si="5"/>
        <v>1</v>
      </c>
      <c r="AK42" s="54">
        <f t="shared" si="6"/>
        <v>1</v>
      </c>
      <c r="AL42" s="30">
        <f t="shared" si="7"/>
        <v>1</v>
      </c>
      <c r="AM42" s="30">
        <f t="shared" si="8"/>
        <v>1</v>
      </c>
      <c r="AN42" s="55">
        <f t="shared" si="9"/>
        <v>1</v>
      </c>
      <c r="AO42" s="55">
        <f t="shared" si="10"/>
        <v>1</v>
      </c>
      <c r="AP42" s="30">
        <f t="shared" si="11"/>
        <v>0</v>
      </c>
      <c r="AQ42" s="30">
        <f t="shared" si="12"/>
        <v>0</v>
      </c>
      <c r="AR42" s="55">
        <f t="shared" si="13"/>
        <v>0</v>
      </c>
      <c r="AS42" s="55">
        <f t="shared" si="14"/>
        <v>0</v>
      </c>
      <c r="AT42" s="30">
        <f t="shared" si="15"/>
        <v>0</v>
      </c>
      <c r="AU42" s="30">
        <f t="shared" si="16"/>
        <v>0</v>
      </c>
      <c r="AV42" s="55">
        <f t="shared" si="17"/>
        <v>0</v>
      </c>
      <c r="AW42" s="55">
        <f t="shared" si="18"/>
        <v>0</v>
      </c>
      <c r="AX42" s="30">
        <f t="shared" si="19"/>
        <v>0</v>
      </c>
      <c r="AY42" s="30">
        <f t="shared" si="20"/>
        <v>0</v>
      </c>
      <c r="AZ42" s="55">
        <f t="shared" si="21"/>
        <v>0</v>
      </c>
      <c r="BA42" s="55">
        <f t="shared" si="22"/>
        <v>0</v>
      </c>
      <c r="BB42" s="30">
        <f t="shared" si="23"/>
        <v>0</v>
      </c>
      <c r="BC42" s="30">
        <f t="shared" si="24"/>
        <v>0</v>
      </c>
      <c r="BD42" s="55">
        <f t="shared" si="25"/>
        <v>0</v>
      </c>
      <c r="BE42" s="55">
        <f t="shared" si="26"/>
        <v>0</v>
      </c>
      <c r="BF42" s="30">
        <f t="shared" si="27"/>
        <v>0</v>
      </c>
      <c r="BG42" s="30">
        <f t="shared" si="28"/>
        <v>0</v>
      </c>
    </row>
    <row r="43" spans="1:59" ht="15" customHeight="1">
      <c r="A43" s="26">
        <v>36</v>
      </c>
      <c r="B43" s="124" t="s">
        <v>25</v>
      </c>
      <c r="C43" s="160">
        <f>'По області середня'!M41</f>
        <v>53.23</v>
      </c>
      <c r="D43" s="127">
        <f>'По області середня'!O41</f>
        <v>55.85</v>
      </c>
      <c r="E43" s="161">
        <f>'По області середня'!Q41</f>
        <v>54.53</v>
      </c>
      <c r="F43" s="106"/>
      <c r="G43" s="107"/>
      <c r="H43" s="106">
        <v>60</v>
      </c>
      <c r="I43" s="107">
        <v>65</v>
      </c>
      <c r="J43" s="106">
        <v>60</v>
      </c>
      <c r="K43" s="107">
        <v>70</v>
      </c>
      <c r="L43" s="177"/>
      <c r="M43" s="178"/>
      <c r="N43" s="177"/>
      <c r="O43" s="178"/>
      <c r="P43" s="177"/>
      <c r="Q43" s="178"/>
      <c r="R43" s="177"/>
      <c r="S43" s="178"/>
      <c r="T43" s="177"/>
      <c r="U43" s="194"/>
      <c r="V43" s="106"/>
      <c r="W43" s="107"/>
      <c r="X43" s="192"/>
      <c r="Y43" s="186"/>
      <c r="Z43" s="177"/>
      <c r="AA43" s="168"/>
      <c r="AB43" s="131"/>
      <c r="AC43" s="132"/>
      <c r="AD43" s="31">
        <f t="shared" si="29"/>
        <v>60</v>
      </c>
      <c r="AE43" s="29">
        <f t="shared" si="0"/>
        <v>70</v>
      </c>
      <c r="AF43" s="15">
        <f t="shared" si="1"/>
        <v>3600</v>
      </c>
      <c r="AG43" s="16">
        <f t="shared" si="2"/>
        <v>2</v>
      </c>
      <c r="AH43" s="15">
        <f t="shared" si="3"/>
        <v>4550</v>
      </c>
      <c r="AI43" s="16">
        <f t="shared" si="4"/>
        <v>2</v>
      </c>
      <c r="AJ43" s="54">
        <f t="shared" si="5"/>
        <v>0</v>
      </c>
      <c r="AK43" s="54">
        <f t="shared" si="6"/>
        <v>0</v>
      </c>
      <c r="AL43" s="30">
        <f t="shared" si="7"/>
        <v>1</v>
      </c>
      <c r="AM43" s="30">
        <f t="shared" si="8"/>
        <v>1</v>
      </c>
      <c r="AN43" s="55">
        <f t="shared" si="9"/>
        <v>1</v>
      </c>
      <c r="AO43" s="55">
        <f t="shared" si="10"/>
        <v>1</v>
      </c>
      <c r="AP43" s="30">
        <f t="shared" si="11"/>
        <v>0</v>
      </c>
      <c r="AQ43" s="30">
        <f t="shared" si="12"/>
        <v>0</v>
      </c>
      <c r="AR43" s="55">
        <f t="shared" si="13"/>
        <v>0</v>
      </c>
      <c r="AS43" s="55">
        <f t="shared" si="14"/>
        <v>0</v>
      </c>
      <c r="AT43" s="30">
        <f t="shared" si="15"/>
        <v>0</v>
      </c>
      <c r="AU43" s="30">
        <f t="shared" si="16"/>
        <v>0</v>
      </c>
      <c r="AV43" s="55">
        <f t="shared" si="17"/>
        <v>0</v>
      </c>
      <c r="AW43" s="55">
        <f t="shared" si="18"/>
        <v>0</v>
      </c>
      <c r="AX43" s="30">
        <f t="shared" si="19"/>
        <v>0</v>
      </c>
      <c r="AY43" s="30">
        <f t="shared" si="20"/>
        <v>0</v>
      </c>
      <c r="AZ43" s="55">
        <f t="shared" si="21"/>
        <v>0</v>
      </c>
      <c r="BA43" s="55">
        <f t="shared" si="22"/>
        <v>0</v>
      </c>
      <c r="BB43" s="30">
        <f t="shared" si="23"/>
        <v>0</v>
      </c>
      <c r="BC43" s="30">
        <f t="shared" si="24"/>
        <v>0</v>
      </c>
      <c r="BD43" s="55">
        <f t="shared" si="25"/>
        <v>0</v>
      </c>
      <c r="BE43" s="55">
        <f t="shared" si="26"/>
        <v>0</v>
      </c>
      <c r="BF43" s="30">
        <f t="shared" si="27"/>
        <v>0</v>
      </c>
      <c r="BG43" s="30">
        <f t="shared" si="28"/>
        <v>0</v>
      </c>
    </row>
    <row r="44" spans="1:59" ht="15" customHeight="1">
      <c r="A44" s="26">
        <v>37</v>
      </c>
      <c r="B44" s="124" t="s">
        <v>26</v>
      </c>
      <c r="C44" s="160">
        <f>'По області середня'!M42</f>
        <v>14.82</v>
      </c>
      <c r="D44" s="127">
        <f>'По області середня'!O42</f>
        <v>16.07</v>
      </c>
      <c r="E44" s="161">
        <f>'По області середня'!Q42</f>
        <v>15.43</v>
      </c>
      <c r="F44" s="106">
        <v>16</v>
      </c>
      <c r="G44" s="107">
        <v>16</v>
      </c>
      <c r="H44" s="106">
        <v>13</v>
      </c>
      <c r="I44" s="107">
        <v>14</v>
      </c>
      <c r="J44" s="106">
        <v>15</v>
      </c>
      <c r="K44" s="107">
        <v>15</v>
      </c>
      <c r="L44" s="177"/>
      <c r="M44" s="178"/>
      <c r="N44" s="177"/>
      <c r="O44" s="178"/>
      <c r="P44" s="177"/>
      <c r="Q44" s="178"/>
      <c r="R44" s="177"/>
      <c r="S44" s="178"/>
      <c r="T44" s="177"/>
      <c r="U44" s="178"/>
      <c r="V44" s="106"/>
      <c r="W44" s="107"/>
      <c r="X44" s="192"/>
      <c r="Y44" s="186"/>
      <c r="Z44" s="177"/>
      <c r="AA44" s="168"/>
      <c r="AB44" s="131"/>
      <c r="AC44" s="132"/>
      <c r="AD44" s="31">
        <f t="shared" si="29"/>
        <v>13</v>
      </c>
      <c r="AE44" s="29">
        <f t="shared" si="0"/>
        <v>16</v>
      </c>
      <c r="AF44" s="15">
        <f t="shared" si="1"/>
        <v>3120</v>
      </c>
      <c r="AG44" s="16">
        <f t="shared" si="2"/>
        <v>3</v>
      </c>
      <c r="AH44" s="15">
        <f t="shared" si="3"/>
        <v>3360</v>
      </c>
      <c r="AI44" s="16">
        <f t="shared" si="4"/>
        <v>3</v>
      </c>
      <c r="AJ44" s="54">
        <f t="shared" si="5"/>
        <v>1</v>
      </c>
      <c r="AK44" s="54">
        <f t="shared" si="6"/>
        <v>1</v>
      </c>
      <c r="AL44" s="30">
        <f t="shared" si="7"/>
        <v>1</v>
      </c>
      <c r="AM44" s="30">
        <f t="shared" si="8"/>
        <v>1</v>
      </c>
      <c r="AN44" s="55">
        <f t="shared" si="9"/>
        <v>1</v>
      </c>
      <c r="AO44" s="55">
        <f t="shared" si="10"/>
        <v>1</v>
      </c>
      <c r="AP44" s="30">
        <f t="shared" si="11"/>
        <v>0</v>
      </c>
      <c r="AQ44" s="30">
        <f t="shared" si="12"/>
        <v>0</v>
      </c>
      <c r="AR44" s="55">
        <f t="shared" si="13"/>
        <v>0</v>
      </c>
      <c r="AS44" s="55">
        <f t="shared" si="14"/>
        <v>0</v>
      </c>
      <c r="AT44" s="30">
        <f t="shared" si="15"/>
        <v>0</v>
      </c>
      <c r="AU44" s="30">
        <f t="shared" si="16"/>
        <v>0</v>
      </c>
      <c r="AV44" s="55">
        <f t="shared" si="17"/>
        <v>0</v>
      </c>
      <c r="AW44" s="55">
        <f t="shared" si="18"/>
        <v>0</v>
      </c>
      <c r="AX44" s="30">
        <f t="shared" si="19"/>
        <v>0</v>
      </c>
      <c r="AY44" s="30">
        <f t="shared" si="20"/>
        <v>0</v>
      </c>
      <c r="AZ44" s="55">
        <f t="shared" si="21"/>
        <v>0</v>
      </c>
      <c r="BA44" s="55">
        <f t="shared" si="22"/>
        <v>0</v>
      </c>
      <c r="BB44" s="30">
        <f t="shared" si="23"/>
        <v>0</v>
      </c>
      <c r="BC44" s="30">
        <f t="shared" si="24"/>
        <v>0</v>
      </c>
      <c r="BD44" s="55">
        <f t="shared" si="25"/>
        <v>0</v>
      </c>
      <c r="BE44" s="55">
        <f t="shared" si="26"/>
        <v>0</v>
      </c>
      <c r="BF44" s="30">
        <f t="shared" si="27"/>
        <v>0</v>
      </c>
      <c r="BG44" s="30">
        <f t="shared" si="28"/>
        <v>0</v>
      </c>
    </row>
    <row r="45" spans="1:59" ht="15" customHeight="1">
      <c r="A45" s="26">
        <v>38</v>
      </c>
      <c r="B45" s="125" t="s">
        <v>135</v>
      </c>
      <c r="C45" s="160" t="str">
        <f>'По області середня'!M43</f>
        <v> </v>
      </c>
      <c r="D45" s="127" t="str">
        <f>'По області середня'!O43</f>
        <v> </v>
      </c>
      <c r="E45" s="161" t="str">
        <f>'По області середня'!Q43</f>
        <v> </v>
      </c>
      <c r="F45" s="106"/>
      <c r="G45" s="107"/>
      <c r="H45" s="106"/>
      <c r="I45" s="107"/>
      <c r="J45" s="106"/>
      <c r="K45" s="107"/>
      <c r="L45" s="177"/>
      <c r="M45" s="178"/>
      <c r="N45" s="177"/>
      <c r="O45" s="178"/>
      <c r="P45" s="177"/>
      <c r="Q45" s="178"/>
      <c r="R45" s="177"/>
      <c r="S45" s="178"/>
      <c r="T45" s="177"/>
      <c r="U45" s="178"/>
      <c r="V45" s="106"/>
      <c r="W45" s="107"/>
      <c r="X45" s="192"/>
      <c r="Y45" s="186"/>
      <c r="Z45" s="177"/>
      <c r="AA45" s="168"/>
      <c r="AB45" s="131"/>
      <c r="AC45" s="132"/>
      <c r="AD45" s="31" t="e">
        <f t="shared" si="29"/>
        <v>#NUM!</v>
      </c>
      <c r="AE45" s="29">
        <f t="shared" si="0"/>
        <v>0</v>
      </c>
      <c r="AF45" s="15">
        <f t="shared" si="1"/>
        <v>1</v>
      </c>
      <c r="AG45" s="16">
        <f t="shared" si="2"/>
        <v>0</v>
      </c>
      <c r="AH45" s="15">
        <f t="shared" si="3"/>
        <v>1</v>
      </c>
      <c r="AI45" s="16">
        <f t="shared" si="4"/>
        <v>0</v>
      </c>
      <c r="AJ45" s="54">
        <f t="shared" si="5"/>
        <v>0</v>
      </c>
      <c r="AK45" s="54">
        <f t="shared" si="6"/>
        <v>0</v>
      </c>
      <c r="AL45" s="30">
        <f t="shared" si="7"/>
        <v>0</v>
      </c>
      <c r="AM45" s="30">
        <f t="shared" si="8"/>
        <v>0</v>
      </c>
      <c r="AN45" s="55">
        <f t="shared" si="9"/>
        <v>0</v>
      </c>
      <c r="AO45" s="55">
        <f t="shared" si="10"/>
        <v>0</v>
      </c>
      <c r="AP45" s="30">
        <f t="shared" si="11"/>
        <v>0</v>
      </c>
      <c r="AQ45" s="30">
        <f t="shared" si="12"/>
        <v>0</v>
      </c>
      <c r="AR45" s="55">
        <f t="shared" si="13"/>
        <v>0</v>
      </c>
      <c r="AS45" s="55">
        <f t="shared" si="14"/>
        <v>0</v>
      </c>
      <c r="AT45" s="30">
        <f t="shared" si="15"/>
        <v>0</v>
      </c>
      <c r="AU45" s="30">
        <f t="shared" si="16"/>
        <v>0</v>
      </c>
      <c r="AV45" s="55">
        <f t="shared" si="17"/>
        <v>0</v>
      </c>
      <c r="AW45" s="55">
        <f t="shared" si="18"/>
        <v>0</v>
      </c>
      <c r="AX45" s="30">
        <f t="shared" si="19"/>
        <v>0</v>
      </c>
      <c r="AY45" s="30">
        <f t="shared" si="20"/>
        <v>0</v>
      </c>
      <c r="AZ45" s="55">
        <f t="shared" si="21"/>
        <v>0</v>
      </c>
      <c r="BA45" s="55">
        <f t="shared" si="22"/>
        <v>0</v>
      </c>
      <c r="BB45" s="30">
        <f t="shared" si="23"/>
        <v>0</v>
      </c>
      <c r="BC45" s="30">
        <f t="shared" si="24"/>
        <v>0</v>
      </c>
      <c r="BD45" s="55">
        <f t="shared" si="25"/>
        <v>0</v>
      </c>
      <c r="BE45" s="55">
        <f t="shared" si="26"/>
        <v>0</v>
      </c>
      <c r="BF45" s="30">
        <f t="shared" si="27"/>
        <v>0</v>
      </c>
      <c r="BG45" s="30">
        <f t="shared" si="28"/>
        <v>0</v>
      </c>
    </row>
    <row r="46" spans="1:59" ht="15" customHeight="1">
      <c r="A46" s="26">
        <v>39</v>
      </c>
      <c r="B46" s="124" t="s">
        <v>34</v>
      </c>
      <c r="C46" s="160">
        <f>'По області середня'!M44</f>
        <v>9.08</v>
      </c>
      <c r="D46" s="127">
        <f>'По області середня'!O44</f>
        <v>10.39</v>
      </c>
      <c r="E46" s="161">
        <f>'По області середня'!Q44</f>
        <v>9.72</v>
      </c>
      <c r="F46" s="106"/>
      <c r="G46" s="107"/>
      <c r="H46" s="106">
        <v>13</v>
      </c>
      <c r="I46" s="107">
        <v>15</v>
      </c>
      <c r="J46" s="106">
        <v>8.4</v>
      </c>
      <c r="K46" s="107">
        <v>8.4</v>
      </c>
      <c r="L46" s="177"/>
      <c r="M46" s="178"/>
      <c r="N46" s="177"/>
      <c r="O46" s="178"/>
      <c r="P46" s="177"/>
      <c r="Q46" s="178"/>
      <c r="R46" s="177"/>
      <c r="S46" s="178"/>
      <c r="T46" s="177"/>
      <c r="U46" s="178"/>
      <c r="V46" s="106"/>
      <c r="W46" s="107"/>
      <c r="X46" s="192"/>
      <c r="Y46" s="186"/>
      <c r="Z46" s="177"/>
      <c r="AA46" s="168"/>
      <c r="AB46" s="131"/>
      <c r="AC46" s="132"/>
      <c r="AD46" s="31">
        <f t="shared" si="29"/>
        <v>8.4</v>
      </c>
      <c r="AE46" s="29">
        <f t="shared" si="0"/>
        <v>15</v>
      </c>
      <c r="AF46" s="15">
        <f t="shared" si="1"/>
        <v>109.2</v>
      </c>
      <c r="AG46" s="16">
        <f t="shared" si="2"/>
        <v>2</v>
      </c>
      <c r="AH46" s="15">
        <f t="shared" si="3"/>
        <v>126</v>
      </c>
      <c r="AI46" s="16">
        <f t="shared" si="4"/>
        <v>2</v>
      </c>
      <c r="AJ46" s="54">
        <f t="shared" si="5"/>
        <v>0</v>
      </c>
      <c r="AK46" s="54">
        <f t="shared" si="6"/>
        <v>0</v>
      </c>
      <c r="AL46" s="30">
        <f t="shared" si="7"/>
        <v>1</v>
      </c>
      <c r="AM46" s="30">
        <f t="shared" si="8"/>
        <v>1</v>
      </c>
      <c r="AN46" s="55">
        <f t="shared" si="9"/>
        <v>1</v>
      </c>
      <c r="AO46" s="55">
        <f t="shared" si="10"/>
        <v>1</v>
      </c>
      <c r="AP46" s="30">
        <f t="shared" si="11"/>
        <v>0</v>
      </c>
      <c r="AQ46" s="30">
        <f t="shared" si="12"/>
        <v>0</v>
      </c>
      <c r="AR46" s="55">
        <f t="shared" si="13"/>
        <v>0</v>
      </c>
      <c r="AS46" s="55">
        <f t="shared" si="14"/>
        <v>0</v>
      </c>
      <c r="AT46" s="30">
        <f t="shared" si="15"/>
        <v>0</v>
      </c>
      <c r="AU46" s="30">
        <f t="shared" si="16"/>
        <v>0</v>
      </c>
      <c r="AV46" s="55">
        <f t="shared" si="17"/>
        <v>0</v>
      </c>
      <c r="AW46" s="55">
        <f t="shared" si="18"/>
        <v>0</v>
      </c>
      <c r="AX46" s="30">
        <f t="shared" si="19"/>
        <v>0</v>
      </c>
      <c r="AY46" s="30">
        <f t="shared" si="20"/>
        <v>0</v>
      </c>
      <c r="AZ46" s="55">
        <f t="shared" si="21"/>
        <v>0</v>
      </c>
      <c r="BA46" s="55">
        <f t="shared" si="22"/>
        <v>0</v>
      </c>
      <c r="BB46" s="30">
        <f t="shared" si="23"/>
        <v>0</v>
      </c>
      <c r="BC46" s="30">
        <f t="shared" si="24"/>
        <v>0</v>
      </c>
      <c r="BD46" s="55">
        <f t="shared" si="25"/>
        <v>0</v>
      </c>
      <c r="BE46" s="55">
        <f t="shared" si="26"/>
        <v>0</v>
      </c>
      <c r="BF46" s="30">
        <f t="shared" si="27"/>
        <v>0</v>
      </c>
      <c r="BG46" s="30">
        <f t="shared" si="28"/>
        <v>0</v>
      </c>
    </row>
    <row r="47" spans="1:59" ht="15" customHeight="1">
      <c r="A47" s="26">
        <v>40</v>
      </c>
      <c r="B47" s="124" t="s">
        <v>27</v>
      </c>
      <c r="C47" s="160">
        <f>'По області середня'!M45</f>
        <v>61.96</v>
      </c>
      <c r="D47" s="127">
        <f>'По області середня'!O45</f>
        <v>76.92</v>
      </c>
      <c r="E47" s="161">
        <f>'По області середня'!Q45</f>
        <v>69.03</v>
      </c>
      <c r="F47" s="106">
        <v>60</v>
      </c>
      <c r="G47" s="107">
        <v>75</v>
      </c>
      <c r="H47" s="106">
        <v>65</v>
      </c>
      <c r="I47" s="107">
        <v>70</v>
      </c>
      <c r="J47" s="106">
        <v>66</v>
      </c>
      <c r="K47" s="107">
        <v>66</v>
      </c>
      <c r="L47" s="177"/>
      <c r="M47" s="178"/>
      <c r="N47" s="177"/>
      <c r="O47" s="178"/>
      <c r="P47" s="177"/>
      <c r="Q47" s="178"/>
      <c r="R47" s="177"/>
      <c r="S47" s="178"/>
      <c r="T47" s="177"/>
      <c r="U47" s="178"/>
      <c r="V47" s="106"/>
      <c r="W47" s="107"/>
      <c r="X47" s="192"/>
      <c r="Y47" s="186"/>
      <c r="Z47" s="177"/>
      <c r="AA47" s="168"/>
      <c r="AB47" s="131"/>
      <c r="AC47" s="132"/>
      <c r="AD47" s="31">
        <f t="shared" si="29"/>
        <v>60</v>
      </c>
      <c r="AE47" s="29">
        <f t="shared" si="0"/>
        <v>75</v>
      </c>
      <c r="AF47" s="15">
        <f t="shared" si="1"/>
        <v>257400</v>
      </c>
      <c r="AG47" s="16">
        <f t="shared" si="2"/>
        <v>3</v>
      </c>
      <c r="AH47" s="15">
        <f t="shared" si="3"/>
        <v>346500</v>
      </c>
      <c r="AI47" s="16">
        <f t="shared" si="4"/>
        <v>3</v>
      </c>
      <c r="AJ47" s="54">
        <f t="shared" si="5"/>
        <v>1</v>
      </c>
      <c r="AK47" s="54">
        <f t="shared" si="6"/>
        <v>1</v>
      </c>
      <c r="AL47" s="30">
        <f t="shared" si="7"/>
        <v>1</v>
      </c>
      <c r="AM47" s="30">
        <f t="shared" si="8"/>
        <v>1</v>
      </c>
      <c r="AN47" s="55">
        <f t="shared" si="9"/>
        <v>1</v>
      </c>
      <c r="AO47" s="55">
        <f t="shared" si="10"/>
        <v>1</v>
      </c>
      <c r="AP47" s="30">
        <f t="shared" si="11"/>
        <v>0</v>
      </c>
      <c r="AQ47" s="30">
        <f t="shared" si="12"/>
        <v>0</v>
      </c>
      <c r="AR47" s="55">
        <f t="shared" si="13"/>
        <v>0</v>
      </c>
      <c r="AS47" s="55">
        <f t="shared" si="14"/>
        <v>0</v>
      </c>
      <c r="AT47" s="30">
        <f t="shared" si="15"/>
        <v>0</v>
      </c>
      <c r="AU47" s="30">
        <f t="shared" si="16"/>
        <v>0</v>
      </c>
      <c r="AV47" s="55">
        <f t="shared" si="17"/>
        <v>0</v>
      </c>
      <c r="AW47" s="55">
        <f t="shared" si="18"/>
        <v>0</v>
      </c>
      <c r="AX47" s="30">
        <f t="shared" si="19"/>
        <v>0</v>
      </c>
      <c r="AY47" s="30">
        <f t="shared" si="20"/>
        <v>0</v>
      </c>
      <c r="AZ47" s="55">
        <f t="shared" si="21"/>
        <v>0</v>
      </c>
      <c r="BA47" s="55">
        <f t="shared" si="22"/>
        <v>0</v>
      </c>
      <c r="BB47" s="30">
        <f t="shared" si="23"/>
        <v>0</v>
      </c>
      <c r="BC47" s="30">
        <f t="shared" si="24"/>
        <v>0</v>
      </c>
      <c r="BD47" s="55">
        <f t="shared" si="25"/>
        <v>0</v>
      </c>
      <c r="BE47" s="55">
        <f t="shared" si="26"/>
        <v>0</v>
      </c>
      <c r="BF47" s="30">
        <f t="shared" si="27"/>
        <v>0</v>
      </c>
      <c r="BG47" s="30">
        <f t="shared" si="28"/>
        <v>0</v>
      </c>
    </row>
    <row r="48" spans="1:59" ht="15" customHeight="1">
      <c r="A48" s="26">
        <v>41</v>
      </c>
      <c r="B48" s="124" t="s">
        <v>138</v>
      </c>
      <c r="C48" s="160">
        <f>'По області середня'!M46</f>
        <v>68.8</v>
      </c>
      <c r="D48" s="127">
        <f>'По області середня'!O46</f>
        <v>84.23</v>
      </c>
      <c r="E48" s="161">
        <f>'По області середня'!Q46</f>
        <v>76.13</v>
      </c>
      <c r="F48" s="106">
        <v>65</v>
      </c>
      <c r="G48" s="107">
        <v>100</v>
      </c>
      <c r="H48" s="106">
        <v>70</v>
      </c>
      <c r="I48" s="107">
        <v>75</v>
      </c>
      <c r="J48" s="106">
        <v>74</v>
      </c>
      <c r="K48" s="107">
        <v>74</v>
      </c>
      <c r="L48" s="177"/>
      <c r="M48" s="178"/>
      <c r="N48" s="177"/>
      <c r="O48" s="178"/>
      <c r="P48" s="177"/>
      <c r="Q48" s="178"/>
      <c r="R48" s="177"/>
      <c r="S48" s="178"/>
      <c r="T48" s="177"/>
      <c r="U48" s="178"/>
      <c r="V48" s="106"/>
      <c r="W48" s="107"/>
      <c r="X48" s="192"/>
      <c r="Y48" s="186"/>
      <c r="Z48" s="177"/>
      <c r="AA48" s="168"/>
      <c r="AB48" s="131"/>
      <c r="AC48" s="132"/>
      <c r="AD48" s="31">
        <f t="shared" si="29"/>
        <v>65</v>
      </c>
      <c r="AE48" s="29">
        <f t="shared" si="0"/>
        <v>100</v>
      </c>
      <c r="AF48" s="15">
        <f t="shared" si="1"/>
        <v>336700</v>
      </c>
      <c r="AG48" s="16">
        <f t="shared" si="2"/>
        <v>3</v>
      </c>
      <c r="AH48" s="15">
        <f t="shared" si="3"/>
        <v>555000</v>
      </c>
      <c r="AI48" s="16">
        <f t="shared" si="4"/>
        <v>3</v>
      </c>
      <c r="AJ48" s="54">
        <f t="shared" si="5"/>
        <v>1</v>
      </c>
      <c r="AK48" s="54">
        <f t="shared" si="6"/>
        <v>1</v>
      </c>
      <c r="AL48" s="30">
        <f t="shared" si="7"/>
        <v>1</v>
      </c>
      <c r="AM48" s="30">
        <f t="shared" si="8"/>
        <v>1</v>
      </c>
      <c r="AN48" s="55">
        <f t="shared" si="9"/>
        <v>1</v>
      </c>
      <c r="AO48" s="55">
        <f t="shared" si="10"/>
        <v>1</v>
      </c>
      <c r="AP48" s="30">
        <f t="shared" si="11"/>
        <v>0</v>
      </c>
      <c r="AQ48" s="30">
        <f t="shared" si="12"/>
        <v>0</v>
      </c>
      <c r="AR48" s="55">
        <f t="shared" si="13"/>
        <v>0</v>
      </c>
      <c r="AS48" s="55">
        <f t="shared" si="14"/>
        <v>0</v>
      </c>
      <c r="AT48" s="30">
        <f t="shared" si="15"/>
        <v>0</v>
      </c>
      <c r="AU48" s="30">
        <f t="shared" si="16"/>
        <v>0</v>
      </c>
      <c r="AV48" s="55">
        <f t="shared" si="17"/>
        <v>0</v>
      </c>
      <c r="AW48" s="55">
        <f t="shared" si="18"/>
        <v>0</v>
      </c>
      <c r="AX48" s="30">
        <f t="shared" si="19"/>
        <v>0</v>
      </c>
      <c r="AY48" s="30">
        <f t="shared" si="20"/>
        <v>0</v>
      </c>
      <c r="AZ48" s="55">
        <f t="shared" si="21"/>
        <v>0</v>
      </c>
      <c r="BA48" s="55">
        <f t="shared" si="22"/>
        <v>0</v>
      </c>
      <c r="BB48" s="30">
        <f t="shared" si="23"/>
        <v>0</v>
      </c>
      <c r="BC48" s="30">
        <f t="shared" si="24"/>
        <v>0</v>
      </c>
      <c r="BD48" s="55">
        <f t="shared" si="25"/>
        <v>0</v>
      </c>
      <c r="BE48" s="55">
        <f t="shared" si="26"/>
        <v>0</v>
      </c>
      <c r="BF48" s="30">
        <f t="shared" si="27"/>
        <v>0</v>
      </c>
      <c r="BG48" s="30">
        <f t="shared" si="28"/>
        <v>0</v>
      </c>
    </row>
    <row r="49" spans="1:59" ht="15" customHeight="1">
      <c r="A49" s="26">
        <v>42</v>
      </c>
      <c r="B49" s="124" t="s">
        <v>28</v>
      </c>
      <c r="C49" s="160">
        <f>'По області середня'!M47</f>
        <v>34.64</v>
      </c>
      <c r="D49" s="127">
        <f>'По області середня'!O47</f>
        <v>36.23</v>
      </c>
      <c r="E49" s="161">
        <f>'По області середня'!Q47</f>
        <v>35.43</v>
      </c>
      <c r="F49" s="106"/>
      <c r="G49" s="107"/>
      <c r="H49" s="106">
        <v>32</v>
      </c>
      <c r="I49" s="107">
        <v>35</v>
      </c>
      <c r="J49" s="106">
        <v>37.5</v>
      </c>
      <c r="K49" s="107">
        <v>37.5</v>
      </c>
      <c r="L49" s="177"/>
      <c r="M49" s="178"/>
      <c r="N49" s="177"/>
      <c r="O49" s="178"/>
      <c r="P49" s="177"/>
      <c r="Q49" s="178" t="s">
        <v>219</v>
      </c>
      <c r="R49" s="177"/>
      <c r="S49" s="178"/>
      <c r="T49" s="177"/>
      <c r="U49" s="178"/>
      <c r="V49" s="106"/>
      <c r="W49" s="107"/>
      <c r="X49" s="192"/>
      <c r="Y49" s="186"/>
      <c r="Z49" s="177"/>
      <c r="AA49" s="168"/>
      <c r="AB49" s="131"/>
      <c r="AC49" s="132"/>
      <c r="AD49" s="31">
        <f t="shared" si="29"/>
        <v>32</v>
      </c>
      <c r="AE49" s="29">
        <f t="shared" si="0"/>
        <v>37.5</v>
      </c>
      <c r="AF49" s="15">
        <f t="shared" si="1"/>
        <v>1200</v>
      </c>
      <c r="AG49" s="16">
        <f t="shared" si="2"/>
        <v>2</v>
      </c>
      <c r="AH49" s="15">
        <f t="shared" si="3"/>
        <v>1312.5</v>
      </c>
      <c r="AI49" s="16">
        <f t="shared" si="4"/>
        <v>2</v>
      </c>
      <c r="AJ49" s="54">
        <f t="shared" si="5"/>
        <v>0</v>
      </c>
      <c r="AK49" s="54">
        <f t="shared" si="6"/>
        <v>0</v>
      </c>
      <c r="AL49" s="30">
        <f t="shared" si="7"/>
        <v>1</v>
      </c>
      <c r="AM49" s="30">
        <f t="shared" si="8"/>
        <v>1</v>
      </c>
      <c r="AN49" s="55">
        <f t="shared" si="9"/>
        <v>1</v>
      </c>
      <c r="AO49" s="55">
        <f t="shared" si="10"/>
        <v>1</v>
      </c>
      <c r="AP49" s="30">
        <f t="shared" si="11"/>
        <v>0</v>
      </c>
      <c r="AQ49" s="30">
        <f t="shared" si="12"/>
        <v>0</v>
      </c>
      <c r="AR49" s="55">
        <f t="shared" si="13"/>
        <v>0</v>
      </c>
      <c r="AS49" s="55">
        <f t="shared" si="14"/>
        <v>0</v>
      </c>
      <c r="AT49" s="30">
        <f t="shared" si="15"/>
        <v>0</v>
      </c>
      <c r="AU49" s="30">
        <f t="shared" si="16"/>
        <v>0</v>
      </c>
      <c r="AV49" s="55">
        <f t="shared" si="17"/>
        <v>0</v>
      </c>
      <c r="AW49" s="55">
        <f t="shared" si="18"/>
        <v>0</v>
      </c>
      <c r="AX49" s="30">
        <f t="shared" si="19"/>
        <v>0</v>
      </c>
      <c r="AY49" s="30">
        <f t="shared" si="20"/>
        <v>0</v>
      </c>
      <c r="AZ49" s="55">
        <f t="shared" si="21"/>
        <v>0</v>
      </c>
      <c r="BA49" s="55">
        <f t="shared" si="22"/>
        <v>0</v>
      </c>
      <c r="BB49" s="30">
        <f t="shared" si="23"/>
        <v>0</v>
      </c>
      <c r="BC49" s="30">
        <f t="shared" si="24"/>
        <v>0</v>
      </c>
      <c r="BD49" s="55">
        <f t="shared" si="25"/>
        <v>0</v>
      </c>
      <c r="BE49" s="55">
        <f t="shared" si="26"/>
        <v>0</v>
      </c>
      <c r="BF49" s="30">
        <f t="shared" si="27"/>
        <v>0</v>
      </c>
      <c r="BG49" s="30">
        <f t="shared" si="28"/>
        <v>0</v>
      </c>
    </row>
    <row r="50" spans="1:59" ht="15" customHeight="1">
      <c r="A50" s="26">
        <v>43</v>
      </c>
      <c r="B50" s="124" t="s">
        <v>29</v>
      </c>
      <c r="C50" s="160">
        <f>'По області середня'!M48</f>
        <v>41.55</v>
      </c>
      <c r="D50" s="127">
        <f>'По області середня'!O48</f>
        <v>43.46</v>
      </c>
      <c r="E50" s="161">
        <f>'По області середня'!Q48</f>
        <v>42.49</v>
      </c>
      <c r="F50" s="106">
        <v>30</v>
      </c>
      <c r="G50" s="107">
        <v>30</v>
      </c>
      <c r="H50" s="106">
        <v>40</v>
      </c>
      <c r="I50" s="107">
        <v>42</v>
      </c>
      <c r="J50" s="106">
        <v>50</v>
      </c>
      <c r="K50" s="107">
        <v>50</v>
      </c>
      <c r="L50" s="177"/>
      <c r="M50" s="178"/>
      <c r="N50" s="177"/>
      <c r="O50" s="178"/>
      <c r="P50" s="177"/>
      <c r="Q50" s="178"/>
      <c r="R50" s="177"/>
      <c r="S50" s="178"/>
      <c r="T50" s="177"/>
      <c r="U50" s="178"/>
      <c r="V50" s="106">
        <v>40</v>
      </c>
      <c r="W50" s="107">
        <v>40</v>
      </c>
      <c r="X50" s="192"/>
      <c r="Y50" s="186"/>
      <c r="Z50" s="177"/>
      <c r="AA50" s="168"/>
      <c r="AB50" s="131"/>
      <c r="AC50" s="132"/>
      <c r="AD50" s="31">
        <f t="shared" si="29"/>
        <v>30</v>
      </c>
      <c r="AE50" s="29">
        <f t="shared" si="0"/>
        <v>50</v>
      </c>
      <c r="AF50" s="15">
        <f t="shared" si="1"/>
        <v>2400000</v>
      </c>
      <c r="AG50" s="16">
        <f t="shared" si="2"/>
        <v>4</v>
      </c>
      <c r="AH50" s="15">
        <f t="shared" si="3"/>
        <v>2520000</v>
      </c>
      <c r="AI50" s="16">
        <f t="shared" si="4"/>
        <v>4</v>
      </c>
      <c r="AJ50" s="54">
        <f t="shared" si="5"/>
        <v>1</v>
      </c>
      <c r="AK50" s="54">
        <f t="shared" si="6"/>
        <v>1</v>
      </c>
      <c r="AL50" s="30">
        <f t="shared" si="7"/>
        <v>1</v>
      </c>
      <c r="AM50" s="30">
        <f t="shared" si="8"/>
        <v>1</v>
      </c>
      <c r="AN50" s="55">
        <f t="shared" si="9"/>
        <v>1</v>
      </c>
      <c r="AO50" s="55">
        <f t="shared" si="10"/>
        <v>1</v>
      </c>
      <c r="AP50" s="30">
        <f t="shared" si="11"/>
        <v>0</v>
      </c>
      <c r="AQ50" s="30">
        <f t="shared" si="12"/>
        <v>0</v>
      </c>
      <c r="AR50" s="55">
        <f t="shared" si="13"/>
        <v>0</v>
      </c>
      <c r="AS50" s="55">
        <f t="shared" si="14"/>
        <v>0</v>
      </c>
      <c r="AT50" s="30">
        <f t="shared" si="15"/>
        <v>0</v>
      </c>
      <c r="AU50" s="30">
        <f t="shared" si="16"/>
        <v>0</v>
      </c>
      <c r="AV50" s="55">
        <f t="shared" si="17"/>
        <v>0</v>
      </c>
      <c r="AW50" s="55">
        <f t="shared" si="18"/>
        <v>0</v>
      </c>
      <c r="AX50" s="30">
        <f t="shared" si="19"/>
        <v>0</v>
      </c>
      <c r="AY50" s="30">
        <f t="shared" si="20"/>
        <v>0</v>
      </c>
      <c r="AZ50" s="55">
        <f t="shared" si="21"/>
        <v>1</v>
      </c>
      <c r="BA50" s="55">
        <f t="shared" si="22"/>
        <v>1</v>
      </c>
      <c r="BB50" s="30">
        <f t="shared" si="23"/>
        <v>0</v>
      </c>
      <c r="BC50" s="30">
        <f t="shared" si="24"/>
        <v>0</v>
      </c>
      <c r="BD50" s="55">
        <f t="shared" si="25"/>
        <v>0</v>
      </c>
      <c r="BE50" s="55">
        <f t="shared" si="26"/>
        <v>0</v>
      </c>
      <c r="BF50" s="30">
        <f t="shared" si="27"/>
        <v>0</v>
      </c>
      <c r="BG50" s="30">
        <f t="shared" si="28"/>
        <v>0</v>
      </c>
    </row>
    <row r="51" spans="1:59" ht="13.5" customHeight="1">
      <c r="A51" s="26">
        <v>44</v>
      </c>
      <c r="B51" s="125" t="s">
        <v>133</v>
      </c>
      <c r="C51" s="160">
        <f>'По області середня'!M49</f>
        <v>23.4</v>
      </c>
      <c r="D51" s="127">
        <f>'По області середня'!O49</f>
        <v>26.77</v>
      </c>
      <c r="E51" s="161">
        <f>'По області середня'!Q49</f>
        <v>25.03</v>
      </c>
      <c r="F51" s="106">
        <v>18</v>
      </c>
      <c r="G51" s="107">
        <v>18</v>
      </c>
      <c r="H51" s="106">
        <v>20</v>
      </c>
      <c r="I51" s="107">
        <v>21</v>
      </c>
      <c r="J51" s="106"/>
      <c r="K51" s="107"/>
      <c r="L51" s="177"/>
      <c r="M51" s="178"/>
      <c r="N51" s="177"/>
      <c r="O51" s="178"/>
      <c r="P51" s="177"/>
      <c r="Q51" s="178"/>
      <c r="R51" s="177"/>
      <c r="S51" s="178"/>
      <c r="T51" s="177"/>
      <c r="U51" s="178"/>
      <c r="V51" s="106"/>
      <c r="W51" s="107"/>
      <c r="X51" s="192"/>
      <c r="Y51" s="186"/>
      <c r="Z51" s="177"/>
      <c r="AA51" s="168"/>
      <c r="AB51" s="131"/>
      <c r="AC51" s="132"/>
      <c r="AD51" s="31">
        <f t="shared" si="29"/>
        <v>18</v>
      </c>
      <c r="AE51" s="29">
        <f t="shared" si="0"/>
        <v>21</v>
      </c>
      <c r="AF51" s="15">
        <f t="shared" si="1"/>
        <v>360</v>
      </c>
      <c r="AG51" s="16">
        <f t="shared" si="2"/>
        <v>2</v>
      </c>
      <c r="AH51" s="15">
        <f t="shared" si="3"/>
        <v>378</v>
      </c>
      <c r="AI51" s="16">
        <f t="shared" si="4"/>
        <v>2</v>
      </c>
      <c r="AJ51" s="54">
        <f t="shared" si="5"/>
        <v>1</v>
      </c>
      <c r="AK51" s="54">
        <f t="shared" si="6"/>
        <v>1</v>
      </c>
      <c r="AL51" s="30">
        <f t="shared" si="7"/>
        <v>1</v>
      </c>
      <c r="AM51" s="30">
        <f t="shared" si="8"/>
        <v>1</v>
      </c>
      <c r="AN51" s="55">
        <f t="shared" si="9"/>
        <v>0</v>
      </c>
      <c r="AO51" s="55">
        <f t="shared" si="10"/>
        <v>0</v>
      </c>
      <c r="AP51" s="30">
        <f t="shared" si="11"/>
        <v>0</v>
      </c>
      <c r="AQ51" s="30">
        <f t="shared" si="12"/>
        <v>0</v>
      </c>
      <c r="AR51" s="55">
        <f t="shared" si="13"/>
        <v>0</v>
      </c>
      <c r="AS51" s="55">
        <f t="shared" si="14"/>
        <v>0</v>
      </c>
      <c r="AT51" s="30">
        <f t="shared" si="15"/>
        <v>0</v>
      </c>
      <c r="AU51" s="30">
        <f t="shared" si="16"/>
        <v>0</v>
      </c>
      <c r="AV51" s="55">
        <f t="shared" si="17"/>
        <v>0</v>
      </c>
      <c r="AW51" s="55">
        <f t="shared" si="18"/>
        <v>0</v>
      </c>
      <c r="AX51" s="30">
        <f t="shared" si="19"/>
        <v>0</v>
      </c>
      <c r="AY51" s="30">
        <f t="shared" si="20"/>
        <v>0</v>
      </c>
      <c r="AZ51" s="55">
        <f t="shared" si="21"/>
        <v>0</v>
      </c>
      <c r="BA51" s="55">
        <f t="shared" si="22"/>
        <v>0</v>
      </c>
      <c r="BB51" s="30">
        <f t="shared" si="23"/>
        <v>0</v>
      </c>
      <c r="BC51" s="30">
        <f t="shared" si="24"/>
        <v>0</v>
      </c>
      <c r="BD51" s="55">
        <f t="shared" si="25"/>
        <v>0</v>
      </c>
      <c r="BE51" s="55">
        <f t="shared" si="26"/>
        <v>0</v>
      </c>
      <c r="BF51" s="30">
        <f t="shared" si="27"/>
        <v>0</v>
      </c>
      <c r="BG51" s="30">
        <f t="shared" si="28"/>
        <v>0</v>
      </c>
    </row>
    <row r="52" spans="1:59" ht="15" customHeight="1">
      <c r="A52" s="26">
        <v>45</v>
      </c>
      <c r="B52" s="124" t="s">
        <v>15</v>
      </c>
      <c r="C52" s="160">
        <f>'По області середня'!M50</f>
        <v>29.39</v>
      </c>
      <c r="D52" s="127">
        <f>'По області середня'!O50</f>
        <v>32.51</v>
      </c>
      <c r="E52" s="161">
        <f>'По області середня'!Q50</f>
        <v>30.91</v>
      </c>
      <c r="F52" s="106">
        <v>22</v>
      </c>
      <c r="G52" s="107">
        <v>22</v>
      </c>
      <c r="H52" s="106">
        <v>23</v>
      </c>
      <c r="I52" s="107">
        <v>25</v>
      </c>
      <c r="J52" s="106"/>
      <c r="K52" s="107"/>
      <c r="L52" s="177"/>
      <c r="M52" s="178"/>
      <c r="N52" s="177"/>
      <c r="O52" s="178"/>
      <c r="P52" s="177"/>
      <c r="Q52" s="178"/>
      <c r="R52" s="177"/>
      <c r="S52" s="178"/>
      <c r="T52" s="177"/>
      <c r="U52" s="178"/>
      <c r="V52" s="106"/>
      <c r="W52" s="107"/>
      <c r="X52" s="192"/>
      <c r="Y52" s="186"/>
      <c r="Z52" s="177"/>
      <c r="AA52" s="168"/>
      <c r="AB52" s="131"/>
      <c r="AC52" s="132"/>
      <c r="AD52" s="31">
        <f t="shared" si="29"/>
        <v>22</v>
      </c>
      <c r="AE52" s="29">
        <f t="shared" si="0"/>
        <v>25</v>
      </c>
      <c r="AF52" s="15">
        <f t="shared" si="1"/>
        <v>506</v>
      </c>
      <c r="AG52" s="16">
        <f t="shared" si="2"/>
        <v>2</v>
      </c>
      <c r="AH52" s="15">
        <f t="shared" si="3"/>
        <v>550</v>
      </c>
      <c r="AI52" s="16">
        <f t="shared" si="4"/>
        <v>2</v>
      </c>
      <c r="AJ52" s="54">
        <f t="shared" si="5"/>
        <v>1</v>
      </c>
      <c r="AK52" s="54">
        <f t="shared" si="6"/>
        <v>1</v>
      </c>
      <c r="AL52" s="30">
        <f t="shared" si="7"/>
        <v>1</v>
      </c>
      <c r="AM52" s="30">
        <f t="shared" si="8"/>
        <v>1</v>
      </c>
      <c r="AN52" s="55">
        <f t="shared" si="9"/>
        <v>0</v>
      </c>
      <c r="AO52" s="55">
        <f t="shared" si="10"/>
        <v>0</v>
      </c>
      <c r="AP52" s="30">
        <f t="shared" si="11"/>
        <v>0</v>
      </c>
      <c r="AQ52" s="30">
        <f t="shared" si="12"/>
        <v>0</v>
      </c>
      <c r="AR52" s="55">
        <f t="shared" si="13"/>
        <v>0</v>
      </c>
      <c r="AS52" s="55">
        <f t="shared" si="14"/>
        <v>0</v>
      </c>
      <c r="AT52" s="30">
        <f t="shared" si="15"/>
        <v>0</v>
      </c>
      <c r="AU52" s="30">
        <f t="shared" si="16"/>
        <v>0</v>
      </c>
      <c r="AV52" s="55">
        <f t="shared" si="17"/>
        <v>0</v>
      </c>
      <c r="AW52" s="55">
        <f t="shared" si="18"/>
        <v>0</v>
      </c>
      <c r="AX52" s="30">
        <f t="shared" si="19"/>
        <v>0</v>
      </c>
      <c r="AY52" s="30">
        <f t="shared" si="20"/>
        <v>0</v>
      </c>
      <c r="AZ52" s="55">
        <f t="shared" si="21"/>
        <v>0</v>
      </c>
      <c r="BA52" s="55">
        <f t="shared" si="22"/>
        <v>0</v>
      </c>
      <c r="BB52" s="30">
        <f t="shared" si="23"/>
        <v>0</v>
      </c>
      <c r="BC52" s="30">
        <f t="shared" si="24"/>
        <v>0</v>
      </c>
      <c r="BD52" s="55">
        <f t="shared" si="25"/>
        <v>0</v>
      </c>
      <c r="BE52" s="55">
        <f t="shared" si="26"/>
        <v>0</v>
      </c>
      <c r="BF52" s="30">
        <f t="shared" si="27"/>
        <v>0</v>
      </c>
      <c r="BG52" s="30">
        <f t="shared" si="28"/>
        <v>0</v>
      </c>
    </row>
    <row r="53" spans="1:59" ht="15" customHeight="1" thickBot="1">
      <c r="A53" s="26">
        <v>46</v>
      </c>
      <c r="B53" s="124" t="s">
        <v>31</v>
      </c>
      <c r="C53" s="160">
        <f>'По області середня'!M51</f>
        <v>31.77</v>
      </c>
      <c r="D53" s="127">
        <f>'По області середня'!O51</f>
        <v>42.23</v>
      </c>
      <c r="E53" s="161">
        <f>'По області середня'!Q51</f>
        <v>36.63</v>
      </c>
      <c r="F53" s="111"/>
      <c r="G53" s="112"/>
      <c r="H53" s="111">
        <v>35</v>
      </c>
      <c r="I53" s="112">
        <v>42</v>
      </c>
      <c r="J53" s="111">
        <v>30</v>
      </c>
      <c r="K53" s="112">
        <v>30</v>
      </c>
      <c r="L53" s="177"/>
      <c r="M53" s="178"/>
      <c r="N53" s="195"/>
      <c r="O53" s="187"/>
      <c r="P53" s="177"/>
      <c r="Q53" s="178"/>
      <c r="R53" s="177"/>
      <c r="S53" s="178"/>
      <c r="T53" s="177"/>
      <c r="U53" s="178"/>
      <c r="V53" s="111"/>
      <c r="W53" s="112"/>
      <c r="X53" s="192"/>
      <c r="Y53" s="186"/>
      <c r="Z53" s="187"/>
      <c r="AA53" s="176"/>
      <c r="AB53" s="131"/>
      <c r="AC53" s="132"/>
      <c r="AD53" s="31">
        <f t="shared" si="29"/>
        <v>30</v>
      </c>
      <c r="AE53" s="29">
        <f t="shared" si="0"/>
        <v>42</v>
      </c>
      <c r="AF53" s="15">
        <f t="shared" si="1"/>
        <v>1050</v>
      </c>
      <c r="AG53" s="16">
        <f t="shared" si="2"/>
        <v>2</v>
      </c>
      <c r="AH53" s="15">
        <f t="shared" si="3"/>
        <v>1260</v>
      </c>
      <c r="AI53" s="16">
        <f t="shared" si="4"/>
        <v>2</v>
      </c>
      <c r="AJ53" s="54">
        <f t="shared" si="5"/>
        <v>0</v>
      </c>
      <c r="AK53" s="54">
        <f t="shared" si="6"/>
        <v>0</v>
      </c>
      <c r="AL53" s="30">
        <f t="shared" si="7"/>
        <v>1</v>
      </c>
      <c r="AM53" s="30">
        <f t="shared" si="8"/>
        <v>1</v>
      </c>
      <c r="AN53" s="55">
        <f t="shared" si="9"/>
        <v>1</v>
      </c>
      <c r="AO53" s="55">
        <f t="shared" si="10"/>
        <v>1</v>
      </c>
      <c r="AP53" s="30">
        <f t="shared" si="11"/>
        <v>0</v>
      </c>
      <c r="AQ53" s="30">
        <f t="shared" si="12"/>
        <v>0</v>
      </c>
      <c r="AR53" s="55">
        <f t="shared" si="13"/>
        <v>0</v>
      </c>
      <c r="AS53" s="55">
        <f t="shared" si="14"/>
        <v>0</v>
      </c>
      <c r="AT53" s="30">
        <f t="shared" si="15"/>
        <v>0</v>
      </c>
      <c r="AU53" s="30">
        <f t="shared" si="16"/>
        <v>0</v>
      </c>
      <c r="AV53" s="55">
        <f t="shared" si="17"/>
        <v>0</v>
      </c>
      <c r="AW53" s="55">
        <f t="shared" si="18"/>
        <v>0</v>
      </c>
      <c r="AX53" s="30">
        <f t="shared" si="19"/>
        <v>0</v>
      </c>
      <c r="AY53" s="30">
        <f t="shared" si="20"/>
        <v>0</v>
      </c>
      <c r="AZ53" s="55">
        <f t="shared" si="21"/>
        <v>0</v>
      </c>
      <c r="BA53" s="55">
        <f t="shared" si="22"/>
        <v>0</v>
      </c>
      <c r="BB53" s="30">
        <f t="shared" si="23"/>
        <v>0</v>
      </c>
      <c r="BC53" s="30">
        <f t="shared" si="24"/>
        <v>0</v>
      </c>
      <c r="BD53" s="55">
        <f t="shared" si="25"/>
        <v>0</v>
      </c>
      <c r="BE53" s="55">
        <f t="shared" si="26"/>
        <v>0</v>
      </c>
      <c r="BF53" s="30">
        <f t="shared" si="27"/>
        <v>0</v>
      </c>
      <c r="BG53" s="30">
        <f t="shared" si="28"/>
        <v>0</v>
      </c>
    </row>
    <row r="54" spans="6:29" ht="14.25"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26"/>
      <c r="Y54" s="126"/>
      <c r="Z54" s="126"/>
      <c r="AA54" s="126"/>
      <c r="AB54" s="126"/>
      <c r="AC54" s="126"/>
    </row>
    <row r="55" spans="6:25" ht="15">
      <c r="F55" s="163"/>
      <c r="G55" s="163"/>
      <c r="H55" s="163"/>
      <c r="I55" s="163"/>
      <c r="J55" s="163"/>
      <c r="K55" s="163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3"/>
      <c r="W55" s="163"/>
      <c r="X55" s="126"/>
      <c r="Y55" s="126"/>
    </row>
  </sheetData>
  <sheetProtection selectLockedCells="1"/>
  <mergeCells count="41">
    <mergeCell ref="T4:U4"/>
    <mergeCell ref="T5:U5"/>
    <mergeCell ref="T6:U6"/>
    <mergeCell ref="V4:W4"/>
    <mergeCell ref="V5:W5"/>
    <mergeCell ref="V6:W6"/>
    <mergeCell ref="P4:Q4"/>
    <mergeCell ref="P5:Q5"/>
    <mergeCell ref="P6:Q6"/>
    <mergeCell ref="R4:S4"/>
    <mergeCell ref="R5:S5"/>
    <mergeCell ref="R6:S6"/>
    <mergeCell ref="L4:M4"/>
    <mergeCell ref="L5:M5"/>
    <mergeCell ref="L6:M6"/>
    <mergeCell ref="N4:O4"/>
    <mergeCell ref="N5:O5"/>
    <mergeCell ref="N6:O6"/>
    <mergeCell ref="H4:I4"/>
    <mergeCell ref="J4:K4"/>
    <mergeCell ref="H5:I5"/>
    <mergeCell ref="H6:I6"/>
    <mergeCell ref="J5:K5"/>
    <mergeCell ref="J6:K6"/>
    <mergeCell ref="AB6:AC6"/>
    <mergeCell ref="X4:Y4"/>
    <mergeCell ref="X5:Y5"/>
    <mergeCell ref="X6:Y6"/>
    <mergeCell ref="Z4:AA4"/>
    <mergeCell ref="Z5:AA5"/>
    <mergeCell ref="Z6:AA6"/>
    <mergeCell ref="A1:AC1"/>
    <mergeCell ref="A2:AC2"/>
    <mergeCell ref="AB4:AC4"/>
    <mergeCell ref="AB5:AC5"/>
    <mergeCell ref="A4:A6"/>
    <mergeCell ref="C4:E6"/>
    <mergeCell ref="F4:G4"/>
    <mergeCell ref="F5:G5"/>
    <mergeCell ref="F6:G6"/>
    <mergeCell ref="B4:B6"/>
  </mergeCells>
  <conditionalFormatting sqref="J8:J53 Z8:Z13 N8:N53 P8:P13 L8:L53 T8:T13 V8:V12 R8:R13 F8:F12 AB8:AB13 X8:X53 H8:H53 F14:F53 V14:V53 P15:P53 R15:R53 T15:T53 Z15:Z53 AB15:AB53">
    <cfRule type="cellIs" priority="298" dxfId="346" operator="equal" stopIfTrue="1">
      <formula>$AD8</formula>
    </cfRule>
  </conditionalFormatting>
  <conditionalFormatting sqref="AA25:AA26 K8:K13 Y8:Y13 O8:O13 Q8:Q53 M8:M53 U8:U53 W8:W13 S8:S13 G8:G13 AC8:AC13 I8:I13 G15:G53 I15:I53 K15:K53 W15:W53 Y15:Y53 O15:O53 S15:S53 AC15:AC53">
    <cfRule type="cellIs" priority="299" dxfId="347" operator="equal" stopIfTrue="1">
      <formula>$AE8</formula>
    </cfRule>
  </conditionalFormatting>
  <conditionalFormatting sqref="AJ4:BG4 F4 H4 J4 L4 N4 P4 R4 T4 V4 X4 Z4 AB4">
    <cfRule type="cellIs" priority="295" dxfId="348" operator="equal" stopIfTrue="1">
      <formula>"місто"</formula>
    </cfRule>
  </conditionalFormatting>
  <conditionalFormatting sqref="AL5:BG5 F5 H5 J5 L5 N5 P5 R5 T5 V5 X5 Z5 AB5">
    <cfRule type="cellIs" priority="296" dxfId="348" operator="equal" stopIfTrue="1">
      <formula>"район"</formula>
    </cfRule>
  </conditionalFormatting>
  <conditionalFormatting sqref="AJ6:BG6 F6 H6 J6 L6 N6 P6 R6 T6 V6 X6 Z6 AB6">
    <cfRule type="cellIs" priority="297" dxfId="349" operator="equal" stopIfTrue="1">
      <formula>"назва ринку"</formula>
    </cfRule>
  </conditionalFormatting>
  <conditionalFormatting sqref="V13 F13">
    <cfRule type="cellIs" priority="222" dxfId="346" operator="equal" stopIfTrue="1">
      <formula>$AD13</formula>
    </cfRule>
  </conditionalFormatting>
  <conditionalFormatting sqref="AB14 Z14 T14 R14 K14 I14 G14">
    <cfRule type="cellIs" priority="221" dxfId="346" operator="equal" stopIfTrue="1">
      <formula>$AD14</formula>
    </cfRule>
  </conditionalFormatting>
  <conditionalFormatting sqref="AC14 AA14 Y14 W14 S14 O14:P14">
    <cfRule type="cellIs" priority="220" dxfId="347" operator="equal" stopIfTrue="1">
      <formula>$AE14</formula>
    </cfRule>
  </conditionalFormatting>
  <conditionalFormatting sqref="P8:P53">
    <cfRule type="cellIs" priority="219" dxfId="346" operator="equal" stopIfTrue="1">
      <formula>$AD8</formula>
    </cfRule>
  </conditionalFormatting>
  <conditionalFormatting sqref="Q8:Q53">
    <cfRule type="cellIs" priority="218" dxfId="347" operator="equal" stopIfTrue="1">
      <formula>$AE8</formula>
    </cfRule>
  </conditionalFormatting>
  <conditionalFormatting sqref="N8:N52">
    <cfRule type="cellIs" priority="217" dxfId="347" operator="greaterThan" stopIfTrue="1">
      <formula>O8</formula>
    </cfRule>
  </conditionalFormatting>
  <conditionalFormatting sqref="O53">
    <cfRule type="cellIs" priority="216" dxfId="346" operator="equal" stopIfTrue="1">
      <formula>$AD53</formula>
    </cfRule>
  </conditionalFormatting>
  <conditionalFormatting sqref="O8:O52">
    <cfRule type="cellIs" priority="215" dxfId="347" operator="equal" stopIfTrue="1">
      <formula>$AE8</formula>
    </cfRule>
  </conditionalFormatting>
  <conditionalFormatting sqref="F8:F11 F18:F20 F25:F28 F53">
    <cfRule type="cellIs" priority="214" dxfId="347" operator="greaterThan" stopIfTrue="1">
      <formula>G8</formula>
    </cfRule>
  </conditionalFormatting>
  <conditionalFormatting sqref="F12:F17 F21:F24 F29:F52">
    <cfRule type="cellIs" priority="212" dxfId="346" operator="equal" stopIfTrue="1">
      <formula>$AD12</formula>
    </cfRule>
  </conditionalFormatting>
  <conditionalFormatting sqref="G12:G17 G21:G24 G29:G52">
    <cfRule type="cellIs" priority="211" dxfId="347" operator="equal" stopIfTrue="1">
      <formula>$AE12</formula>
    </cfRule>
  </conditionalFormatting>
  <conditionalFormatting sqref="V8:V53">
    <cfRule type="cellIs" priority="210" dxfId="347" operator="greaterThan" stopIfTrue="1">
      <formula>W8</formula>
    </cfRule>
  </conditionalFormatting>
  <conditionalFormatting sqref="M8:M53">
    <cfRule type="cellIs" priority="208" dxfId="347" operator="equal" stopIfTrue="1">
      <formula>$AE8</formula>
    </cfRule>
  </conditionalFormatting>
  <conditionalFormatting sqref="L8:L53">
    <cfRule type="cellIs" priority="207" dxfId="347" operator="greaterThan" stopIfTrue="1">
      <formula>M8</formula>
    </cfRule>
  </conditionalFormatting>
  <conditionalFormatting sqref="H8:H53">
    <cfRule type="cellIs" priority="206" dxfId="346" operator="equal" stopIfTrue="1">
      <formula>$AD8</formula>
    </cfRule>
  </conditionalFormatting>
  <conditionalFormatting sqref="I8:I53">
    <cfRule type="cellIs" priority="205" dxfId="347" operator="equal" stopIfTrue="1">
      <formula>$AE8</formula>
    </cfRule>
  </conditionalFormatting>
  <conditionalFormatting sqref="J8:J53">
    <cfRule type="cellIs" priority="204" dxfId="347" operator="greaterThan" stopIfTrue="1">
      <formula>K8</formula>
    </cfRule>
  </conditionalFormatting>
  <conditionalFormatting sqref="R8:R53">
    <cfRule type="cellIs" priority="202" dxfId="346" operator="equal" stopIfTrue="1">
      <formula>$AD8</formula>
    </cfRule>
  </conditionalFormatting>
  <conditionalFormatting sqref="S8:S53">
    <cfRule type="cellIs" priority="201" dxfId="347" operator="equal" stopIfTrue="1">
      <formula>$AE8</formula>
    </cfRule>
  </conditionalFormatting>
  <conditionalFormatting sqref="U8:U53">
    <cfRule type="cellIs" priority="200" dxfId="347" operator="equal" stopIfTrue="1">
      <formula>$AE8</formula>
    </cfRule>
  </conditionalFormatting>
  <conditionalFormatting sqref="T8:T53">
    <cfRule type="cellIs" priority="199" dxfId="347" operator="greaterThan" stopIfTrue="1">
      <formula>U8</formula>
    </cfRule>
  </conditionalFormatting>
  <conditionalFormatting sqref="U8:U53">
    <cfRule type="cellIs" priority="198" dxfId="347" operator="equal" stopIfTrue="1">
      <formula>$AE8</formula>
    </cfRule>
  </conditionalFormatting>
  <conditionalFormatting sqref="T8:T53">
    <cfRule type="cellIs" priority="197" dxfId="347" operator="greaterThan" stopIfTrue="1">
      <formula>U8</formula>
    </cfRule>
  </conditionalFormatting>
  <conditionalFormatting sqref="T13:T20">
    <cfRule type="cellIs" priority="196" dxfId="347" operator="equal" stopIfTrue="1">
      <formula>$AE13</formula>
    </cfRule>
  </conditionalFormatting>
  <conditionalFormatting sqref="T13:T20">
    <cfRule type="cellIs" priority="195" dxfId="347" operator="equal" stopIfTrue="1">
      <formula>$AE13</formula>
    </cfRule>
  </conditionalFormatting>
  <conditionalFormatting sqref="T13:T20">
    <cfRule type="cellIs" priority="194" dxfId="347" operator="equal" stopIfTrue="1">
      <formula>$AE13</formula>
    </cfRule>
  </conditionalFormatting>
  <conditionalFormatting sqref="T24:T26">
    <cfRule type="cellIs" priority="193" dxfId="347" operator="equal" stopIfTrue="1">
      <formula>$AE24</formula>
    </cfRule>
  </conditionalFormatting>
  <conditionalFormatting sqref="T24:T26">
    <cfRule type="cellIs" priority="192" dxfId="347" operator="equal" stopIfTrue="1">
      <formula>$AE24</formula>
    </cfRule>
  </conditionalFormatting>
  <conditionalFormatting sqref="T24:T26">
    <cfRule type="cellIs" priority="191" dxfId="347" operator="equal" stopIfTrue="1">
      <formula>$AE24</formula>
    </cfRule>
  </conditionalFormatting>
  <conditionalFormatting sqref="T43">
    <cfRule type="cellIs" priority="190" dxfId="347" operator="equal" stopIfTrue="1">
      <formula>$AE43</formula>
    </cfRule>
  </conditionalFormatting>
  <conditionalFormatting sqref="T43">
    <cfRule type="cellIs" priority="189" dxfId="347" operator="equal" stopIfTrue="1">
      <formula>$AE43</formula>
    </cfRule>
  </conditionalFormatting>
  <conditionalFormatting sqref="T43">
    <cfRule type="cellIs" priority="188" dxfId="347" operator="equal" stopIfTrue="1">
      <formula>$AE43</formula>
    </cfRule>
  </conditionalFormatting>
  <conditionalFormatting sqref="N8:N52">
    <cfRule type="cellIs" priority="187" dxfId="347" operator="greaterThan" stopIfTrue="1">
      <formula>O8</formula>
    </cfRule>
  </conditionalFormatting>
  <conditionalFormatting sqref="O53">
    <cfRule type="cellIs" priority="186" dxfId="346" operator="equal" stopIfTrue="1">
      <formula>$AD53</formula>
    </cfRule>
  </conditionalFormatting>
  <conditionalFormatting sqref="O8:O52">
    <cfRule type="cellIs" priority="185" dxfId="347" operator="equal" stopIfTrue="1">
      <formula>$AE8</formula>
    </cfRule>
  </conditionalFormatting>
  <conditionalFormatting sqref="J8:J53">
    <cfRule type="cellIs" priority="184" dxfId="347" operator="greaterThan" stopIfTrue="1">
      <formula>K8</formula>
    </cfRule>
  </conditionalFormatting>
  <conditionalFormatting sqref="R8:R53">
    <cfRule type="cellIs" priority="182" dxfId="346" operator="equal" stopIfTrue="1">
      <formula>$AD8</formula>
    </cfRule>
  </conditionalFormatting>
  <conditionalFormatting sqref="S8:S53">
    <cfRule type="cellIs" priority="181" dxfId="347" operator="equal" stopIfTrue="1">
      <formula>$AE8</formula>
    </cfRule>
  </conditionalFormatting>
  <conditionalFormatting sqref="F8:F11 F18:F20 F25:F28 F53">
    <cfRule type="cellIs" priority="180" dxfId="347" operator="greaterThan" stopIfTrue="1">
      <formula>G8</formula>
    </cfRule>
  </conditionalFormatting>
  <conditionalFormatting sqref="F12:F17 F21:F24 F29:F52">
    <cfRule type="cellIs" priority="178" dxfId="346" operator="equal" stopIfTrue="1">
      <formula>$AD12</formula>
    </cfRule>
  </conditionalFormatting>
  <conditionalFormatting sqref="G12:G17 G21:G24 G29:G52">
    <cfRule type="cellIs" priority="177" dxfId="347" operator="equal" stopIfTrue="1">
      <formula>$AE12</formula>
    </cfRule>
  </conditionalFormatting>
  <conditionalFormatting sqref="H8:H53">
    <cfRule type="cellIs" priority="176" dxfId="346" operator="equal" stopIfTrue="1">
      <formula>$AD8</formula>
    </cfRule>
  </conditionalFormatting>
  <conditionalFormatting sqref="I8:I53">
    <cfRule type="cellIs" priority="175" dxfId="347" operator="equal" stopIfTrue="1">
      <formula>$AE8</formula>
    </cfRule>
  </conditionalFormatting>
  <conditionalFormatting sqref="J8:J53">
    <cfRule type="cellIs" priority="174" dxfId="347" operator="greaterThan" stopIfTrue="1">
      <formula>K8</formula>
    </cfRule>
  </conditionalFormatting>
  <conditionalFormatting sqref="V8:V53">
    <cfRule type="cellIs" priority="172" dxfId="347" operator="greaterThan" stopIfTrue="1">
      <formula>W8</formula>
    </cfRule>
  </conditionalFormatting>
  <conditionalFormatting sqref="F8:F11 F18:F20 F25:F28">
    <cfRule type="cellIs" priority="170" dxfId="347" operator="greaterThan" stopIfTrue="1">
      <formula>G8</formula>
    </cfRule>
  </conditionalFormatting>
  <conditionalFormatting sqref="F12:F17 F21:F24 F29:F52">
    <cfRule type="cellIs" priority="168" dxfId="346" operator="equal" stopIfTrue="1">
      <formula>$AD12</formula>
    </cfRule>
  </conditionalFormatting>
  <conditionalFormatting sqref="G12:G17 G21:G24 G29:G52">
    <cfRule type="cellIs" priority="167" dxfId="347" operator="equal" stopIfTrue="1">
      <formula>$AE12</formula>
    </cfRule>
  </conditionalFormatting>
  <conditionalFormatting sqref="J8:J53">
    <cfRule type="cellIs" priority="166" dxfId="347" operator="greaterThan" stopIfTrue="1">
      <formula>K8</formula>
    </cfRule>
  </conditionalFormatting>
  <conditionalFormatting sqref="H8:H53">
    <cfRule type="cellIs" priority="164" dxfId="346" operator="equal" stopIfTrue="1">
      <formula>$AD8</formula>
    </cfRule>
  </conditionalFormatting>
  <conditionalFormatting sqref="I8:I53">
    <cfRule type="cellIs" priority="163" dxfId="347" operator="equal" stopIfTrue="1">
      <formula>$AE8</formula>
    </cfRule>
  </conditionalFormatting>
  <conditionalFormatting sqref="R8:R53">
    <cfRule type="cellIs" priority="162" dxfId="346" operator="equal" stopIfTrue="1">
      <formula>$AD8</formula>
    </cfRule>
  </conditionalFormatting>
  <conditionalFormatting sqref="S8:S53">
    <cfRule type="cellIs" priority="161" dxfId="347" operator="equal" stopIfTrue="1">
      <formula>$AE8</formula>
    </cfRule>
  </conditionalFormatting>
  <conditionalFormatting sqref="H8:H53">
    <cfRule type="cellIs" priority="160" dxfId="346" operator="equal" stopIfTrue="1">
      <formula>$AD8</formula>
    </cfRule>
  </conditionalFormatting>
  <conditionalFormatting sqref="I8:I53">
    <cfRule type="cellIs" priority="159" dxfId="347" operator="equal" stopIfTrue="1">
      <formula>$AE8</formula>
    </cfRule>
  </conditionalFormatting>
  <conditionalFormatting sqref="V8:V53">
    <cfRule type="cellIs" priority="158" dxfId="347" operator="greaterThan" stopIfTrue="1">
      <formula>W8</formula>
    </cfRule>
  </conditionalFormatting>
  <conditionalFormatting sqref="J8:J53">
    <cfRule type="cellIs" priority="156" dxfId="347" operator="greaterThan" stopIfTrue="1">
      <formula>K8</formula>
    </cfRule>
  </conditionalFormatting>
  <conditionalFormatting sqref="F8:F11 F18:F20 F25:F28 F53">
    <cfRule type="cellIs" priority="154" dxfId="347" operator="greaterThan" stopIfTrue="1">
      <formula>G8</formula>
    </cfRule>
  </conditionalFormatting>
  <conditionalFormatting sqref="F12:F17 F21:F24 F29:F52">
    <cfRule type="cellIs" priority="152" dxfId="346" operator="equal" stopIfTrue="1">
      <formula>$AD12</formula>
    </cfRule>
  </conditionalFormatting>
  <conditionalFormatting sqref="G12:G17 G21:G24 G29:G52">
    <cfRule type="cellIs" priority="151" dxfId="347" operator="equal" stopIfTrue="1">
      <formula>$AE12</formula>
    </cfRule>
  </conditionalFormatting>
  <conditionalFormatting sqref="F8:F11 F18:F20 F25:F28 F53">
    <cfRule type="cellIs" priority="150" dxfId="347" operator="greaterThan" stopIfTrue="1">
      <formula>G8</formula>
    </cfRule>
  </conditionalFormatting>
  <conditionalFormatting sqref="F12:F17 F21:F24 F29:F52">
    <cfRule type="cellIs" priority="148" dxfId="346" operator="equal" stopIfTrue="1">
      <formula>$AD12</formula>
    </cfRule>
  </conditionalFormatting>
  <conditionalFormatting sqref="G12:G17 G21:G24 G29:G52">
    <cfRule type="cellIs" priority="147" dxfId="347" operator="equal" stopIfTrue="1">
      <formula>$AE12</formula>
    </cfRule>
  </conditionalFormatting>
  <conditionalFormatting sqref="H8:H53">
    <cfRule type="cellIs" priority="146" dxfId="346" operator="equal" stopIfTrue="1">
      <formula>$AD8</formula>
    </cfRule>
  </conditionalFormatting>
  <conditionalFormatting sqref="I8:I53">
    <cfRule type="cellIs" priority="145" dxfId="347" operator="equal" stopIfTrue="1">
      <formula>$AE8</formula>
    </cfRule>
  </conditionalFormatting>
  <conditionalFormatting sqref="J8:J53">
    <cfRule type="cellIs" priority="144" dxfId="347" operator="greaterThan" stopIfTrue="1">
      <formula>K8</formula>
    </cfRule>
  </conditionalFormatting>
  <conditionalFormatting sqref="V8:V53">
    <cfRule type="cellIs" priority="142" dxfId="347" operator="greaterThan" stopIfTrue="1">
      <formula>W8</formula>
    </cfRule>
  </conditionalFormatting>
  <conditionalFormatting sqref="H8:H53">
    <cfRule type="cellIs" priority="140" dxfId="346" operator="equal" stopIfTrue="1">
      <formula>$AD8</formula>
    </cfRule>
  </conditionalFormatting>
  <conditionalFormatting sqref="I8:I53">
    <cfRule type="cellIs" priority="139" dxfId="347" operator="equal" stopIfTrue="1">
      <formula>$AE8</formula>
    </cfRule>
  </conditionalFormatting>
  <conditionalFormatting sqref="H8:H53">
    <cfRule type="cellIs" priority="138" dxfId="346" operator="equal" stopIfTrue="1">
      <formula>$AD8</formula>
    </cfRule>
  </conditionalFormatting>
  <conditionalFormatting sqref="I8:I53">
    <cfRule type="cellIs" priority="137" dxfId="347" operator="equal" stopIfTrue="1">
      <formula>$AE8</formula>
    </cfRule>
  </conditionalFormatting>
  <conditionalFormatting sqref="V8:V53">
    <cfRule type="cellIs" priority="136" dxfId="347" operator="greaterThan" stopIfTrue="1">
      <formula>W8</formula>
    </cfRule>
  </conditionalFormatting>
  <conditionalFormatting sqref="J8:J53">
    <cfRule type="cellIs" priority="134" dxfId="347" operator="greaterThan" stopIfTrue="1">
      <formula>K8</formula>
    </cfRule>
  </conditionalFormatting>
  <conditionalFormatting sqref="F8:F11 F18:F20 F25:F28 F53">
    <cfRule type="cellIs" priority="132" dxfId="347" operator="greaterThan" stopIfTrue="1">
      <formula>G8</formula>
    </cfRule>
  </conditionalFormatting>
  <conditionalFormatting sqref="F12:F17 F21:F24 F29:F52">
    <cfRule type="cellIs" priority="130" dxfId="346" operator="equal" stopIfTrue="1">
      <formula>$AD12</formula>
    </cfRule>
  </conditionalFormatting>
  <conditionalFormatting sqref="G12:G17 G21:G24 G29:G52">
    <cfRule type="cellIs" priority="129" dxfId="347" operator="equal" stopIfTrue="1">
      <formula>$AE12</formula>
    </cfRule>
  </conditionalFormatting>
  <conditionalFormatting sqref="F8:F11 F18:F20 F25:F28 F53">
    <cfRule type="cellIs" priority="128" dxfId="347" operator="greaterThan" stopIfTrue="1">
      <formula>G8</formula>
    </cfRule>
  </conditionalFormatting>
  <conditionalFormatting sqref="F12:F17 F21:F24 F29:F52">
    <cfRule type="cellIs" priority="126" dxfId="346" operator="equal" stopIfTrue="1">
      <formula>$AD12</formula>
    </cfRule>
  </conditionalFormatting>
  <conditionalFormatting sqref="G12:G17 G21:G24 G29:G52">
    <cfRule type="cellIs" priority="125" dxfId="347" operator="equal" stopIfTrue="1">
      <formula>$AE12</formula>
    </cfRule>
  </conditionalFormatting>
  <conditionalFormatting sqref="J8:J53">
    <cfRule type="cellIs" priority="124" dxfId="347" operator="greaterThan" stopIfTrue="1">
      <formula>K8</formula>
    </cfRule>
  </conditionalFormatting>
  <conditionalFormatting sqref="H8:H53">
    <cfRule type="cellIs" priority="122" dxfId="346" operator="equal" stopIfTrue="1">
      <formula>$AD8</formula>
    </cfRule>
  </conditionalFormatting>
  <conditionalFormatting sqref="I8:I53">
    <cfRule type="cellIs" priority="121" dxfId="347" operator="equal" stopIfTrue="1">
      <formula>$AE8</formula>
    </cfRule>
  </conditionalFormatting>
  <conditionalFormatting sqref="J8:J53">
    <cfRule type="cellIs" priority="120" dxfId="347" operator="greaterThan" stopIfTrue="1">
      <formula>K8</formula>
    </cfRule>
  </conditionalFormatting>
  <conditionalFormatting sqref="V8:V53">
    <cfRule type="cellIs" priority="118" dxfId="347" operator="greaterThan" stopIfTrue="1">
      <formula>W8</formula>
    </cfRule>
  </conditionalFormatting>
  <conditionalFormatting sqref="F8:F11 F18:F20 F25:F28 F53">
    <cfRule type="cellIs" priority="116" dxfId="347" operator="greaterThan" stopIfTrue="1">
      <formula>G8</formula>
    </cfRule>
  </conditionalFormatting>
  <conditionalFormatting sqref="F12:F17 F21:F24 F29:F52">
    <cfRule type="cellIs" priority="114" dxfId="346" operator="equal" stopIfTrue="1">
      <formula>$AD12</formula>
    </cfRule>
  </conditionalFormatting>
  <conditionalFormatting sqref="G12:G17 G21:G24 G29:G52">
    <cfRule type="cellIs" priority="113" dxfId="347" operator="equal" stopIfTrue="1">
      <formula>$AE12</formula>
    </cfRule>
  </conditionalFormatting>
  <conditionalFormatting sqref="V8:V53">
    <cfRule type="cellIs" priority="112" dxfId="347" operator="greaterThan" stopIfTrue="1">
      <formula>W8</formula>
    </cfRule>
  </conditionalFormatting>
  <conditionalFormatting sqref="J8:J53">
    <cfRule type="cellIs" priority="110" dxfId="347" operator="greaterThan" stopIfTrue="1">
      <formula>K8</formula>
    </cfRule>
  </conditionalFormatting>
  <conditionalFormatting sqref="H8:H53">
    <cfRule type="cellIs" priority="108" dxfId="346" operator="equal" stopIfTrue="1">
      <formula>$AD8</formula>
    </cfRule>
  </conditionalFormatting>
  <conditionalFormatting sqref="I8:I53">
    <cfRule type="cellIs" priority="107" dxfId="347" operator="equal" stopIfTrue="1">
      <formula>$AE8</formula>
    </cfRule>
  </conditionalFormatting>
  <conditionalFormatting sqref="V8:V53">
    <cfRule type="cellIs" priority="106" dxfId="347" operator="greaterThan" stopIfTrue="1">
      <formula>W8</formula>
    </cfRule>
  </conditionalFormatting>
  <conditionalFormatting sqref="J8:J53">
    <cfRule type="cellIs" priority="104" dxfId="347" operator="greaterThan" stopIfTrue="1">
      <formula>K8</formula>
    </cfRule>
  </conditionalFormatting>
  <conditionalFormatting sqref="F8:F11 F18:F20 F25:F28 F53">
    <cfRule type="cellIs" priority="102" dxfId="347" operator="greaterThan" stopIfTrue="1">
      <formula>G8</formula>
    </cfRule>
  </conditionalFormatting>
  <conditionalFormatting sqref="F12:F17 F21:F24 F29:F52">
    <cfRule type="cellIs" priority="100" dxfId="346" operator="equal" stopIfTrue="1">
      <formula>$AD12</formula>
    </cfRule>
  </conditionalFormatting>
  <conditionalFormatting sqref="G12:G17 G21:G24 G29:G52">
    <cfRule type="cellIs" priority="99" dxfId="347" operator="equal" stopIfTrue="1">
      <formula>$AE12</formula>
    </cfRule>
  </conditionalFormatting>
  <conditionalFormatting sqref="J8:J53">
    <cfRule type="cellIs" priority="98" dxfId="347" operator="greaterThan" stopIfTrue="1">
      <formula>K8</formula>
    </cfRule>
  </conditionalFormatting>
  <conditionalFormatting sqref="F8:F11 F18:F20 F25:F28 F53">
    <cfRule type="cellIs" priority="96" dxfId="347" operator="greaterThan" stopIfTrue="1">
      <formula>G8</formula>
    </cfRule>
  </conditionalFormatting>
  <conditionalFormatting sqref="F12:F17 F21:F24 F29:F52">
    <cfRule type="cellIs" priority="94" dxfId="346" operator="equal" stopIfTrue="1">
      <formula>$AD12</formula>
    </cfRule>
  </conditionalFormatting>
  <conditionalFormatting sqref="G12:G17 G21:G24 G29:G52">
    <cfRule type="cellIs" priority="93" dxfId="347" operator="equal" stopIfTrue="1">
      <formula>$AE12</formula>
    </cfRule>
  </conditionalFormatting>
  <conditionalFormatting sqref="F8:F11 F18:F20 F25:F28 F53">
    <cfRule type="cellIs" priority="92" dxfId="347" operator="greaterThan" stopIfTrue="1">
      <formula>G8</formula>
    </cfRule>
  </conditionalFormatting>
  <conditionalFormatting sqref="F12:F17 F21:F24 F29:F52">
    <cfRule type="cellIs" priority="90" dxfId="346" operator="equal" stopIfTrue="1">
      <formula>$AD12</formula>
    </cfRule>
  </conditionalFormatting>
  <conditionalFormatting sqref="G12:G17 G21:G24 G29:G52">
    <cfRule type="cellIs" priority="89" dxfId="347" operator="equal" stopIfTrue="1">
      <formula>$AE12</formula>
    </cfRule>
  </conditionalFormatting>
  <conditionalFormatting sqref="H8:H53">
    <cfRule type="cellIs" priority="88" dxfId="346" operator="equal" stopIfTrue="1">
      <formula>$AD8</formula>
    </cfRule>
  </conditionalFormatting>
  <conditionalFormatting sqref="I8:I53">
    <cfRule type="cellIs" priority="87" dxfId="347" operator="equal" stopIfTrue="1">
      <formula>$AE8</formula>
    </cfRule>
  </conditionalFormatting>
  <conditionalFormatting sqref="V8:V53">
    <cfRule type="cellIs" priority="86" dxfId="347" operator="greaterThan" stopIfTrue="1">
      <formula>W8</formula>
    </cfRule>
  </conditionalFormatting>
  <conditionalFormatting sqref="J8:J53">
    <cfRule type="cellIs" priority="84" dxfId="347" operator="greaterThan" stopIfTrue="1">
      <formula>K8</formula>
    </cfRule>
  </conditionalFormatting>
  <conditionalFormatting sqref="J8:J53">
    <cfRule type="cellIs" priority="82" dxfId="347" operator="greaterThan" stopIfTrue="1">
      <formula>K8</formula>
    </cfRule>
  </conditionalFormatting>
  <conditionalFormatting sqref="F8:F11 F18:F20 F25:F28 F53">
    <cfRule type="cellIs" priority="80" dxfId="347" operator="greaterThan" stopIfTrue="1">
      <formula>G8</formula>
    </cfRule>
  </conditionalFormatting>
  <conditionalFormatting sqref="F12:F17 F21:F24 F29:F52">
    <cfRule type="cellIs" priority="78" dxfId="346" operator="equal" stopIfTrue="1">
      <formula>$AD12</formula>
    </cfRule>
  </conditionalFormatting>
  <conditionalFormatting sqref="G12:G17 G21:G24 G29:G52">
    <cfRule type="cellIs" priority="77" dxfId="347" operator="equal" stopIfTrue="1">
      <formula>$AE12</formula>
    </cfRule>
  </conditionalFormatting>
  <conditionalFormatting sqref="H8:H53">
    <cfRule type="cellIs" priority="76" dxfId="346" operator="equal" stopIfTrue="1">
      <formula>$AD8</formula>
    </cfRule>
  </conditionalFormatting>
  <conditionalFormatting sqref="I8:I53">
    <cfRule type="cellIs" priority="75" dxfId="347" operator="equal" stopIfTrue="1">
      <formula>$AE8</formula>
    </cfRule>
  </conditionalFormatting>
  <conditionalFormatting sqref="V8:V53">
    <cfRule type="cellIs" priority="74" dxfId="347" operator="greaterThan" stopIfTrue="1">
      <formula>W8</formula>
    </cfRule>
  </conditionalFormatting>
  <conditionalFormatting sqref="V8:V51">
    <cfRule type="cellIs" priority="72" dxfId="347" operator="greaterThan" stopIfTrue="1">
      <formula>W8</formula>
    </cfRule>
  </conditionalFormatting>
  <conditionalFormatting sqref="J8:J53">
    <cfRule type="cellIs" priority="70" dxfId="347" operator="greaterThan" stopIfTrue="1">
      <formula>K8</formula>
    </cfRule>
  </conditionalFormatting>
  <conditionalFormatting sqref="H8:H52">
    <cfRule type="cellIs" priority="68" dxfId="346" operator="equal" stopIfTrue="1">
      <formula>$AD8</formula>
    </cfRule>
  </conditionalFormatting>
  <conditionalFormatting sqref="I8:I52">
    <cfRule type="cellIs" priority="67" dxfId="347" operator="equal" stopIfTrue="1">
      <formula>$AE8</formula>
    </cfRule>
  </conditionalFormatting>
  <conditionalFormatting sqref="F8:F11 F18:F20 F25:F28">
    <cfRule type="cellIs" priority="66" dxfId="347" operator="greaterThan" stopIfTrue="1">
      <formula>G8</formula>
    </cfRule>
  </conditionalFormatting>
  <conditionalFormatting sqref="F12:F17 F21:F24 F29:F52">
    <cfRule type="cellIs" priority="64" dxfId="346" operator="equal" stopIfTrue="1">
      <formula>$AD12</formula>
    </cfRule>
  </conditionalFormatting>
  <conditionalFormatting sqref="G12:G17 G21:G24 G29:G52">
    <cfRule type="cellIs" priority="63" dxfId="347" operator="equal" stopIfTrue="1">
      <formula>$AE12</formula>
    </cfRule>
  </conditionalFormatting>
  <conditionalFormatting sqref="H8:H53">
    <cfRule type="cellIs" priority="62" dxfId="346" operator="equal" stopIfTrue="1">
      <formula>$AD8</formula>
    </cfRule>
  </conditionalFormatting>
  <conditionalFormatting sqref="I8:I53">
    <cfRule type="cellIs" priority="61" dxfId="347" operator="equal" stopIfTrue="1">
      <formula>$AE8</formula>
    </cfRule>
  </conditionalFormatting>
  <conditionalFormatting sqref="J8:J53">
    <cfRule type="cellIs" priority="60" dxfId="347" operator="greaterThan" stopIfTrue="1">
      <formula>K8</formula>
    </cfRule>
  </conditionalFormatting>
  <conditionalFormatting sqref="V8:V53">
    <cfRule type="cellIs" priority="58" dxfId="347" operator="greaterThan" stopIfTrue="1">
      <formula>W8</formula>
    </cfRule>
  </conditionalFormatting>
  <conditionalFormatting sqref="F8:F11 F18:F20 F25:F28 F53">
    <cfRule type="cellIs" priority="56" dxfId="347" operator="greaterThan" stopIfTrue="1">
      <formula>G8</formula>
    </cfRule>
  </conditionalFormatting>
  <conditionalFormatting sqref="F12:F17 F21:F24 F29:F52">
    <cfRule type="cellIs" priority="54" dxfId="346" operator="equal" stopIfTrue="1">
      <formula>$AD12</formula>
    </cfRule>
  </conditionalFormatting>
  <conditionalFormatting sqref="G12:G17 G21:G24 G29:G52">
    <cfRule type="cellIs" priority="53" dxfId="347" operator="equal" stopIfTrue="1">
      <formula>$AE12</formula>
    </cfRule>
  </conditionalFormatting>
  <conditionalFormatting sqref="F8:F11 F18:F20 F25:F28 F53">
    <cfRule type="cellIs" priority="52" dxfId="347" operator="greaterThan" stopIfTrue="1">
      <formula>G8</formula>
    </cfRule>
  </conditionalFormatting>
  <conditionalFormatting sqref="F12:F17 F21:F24 F29:F52">
    <cfRule type="cellIs" priority="50" dxfId="346" operator="equal" stopIfTrue="1">
      <formula>$AD12</formula>
    </cfRule>
  </conditionalFormatting>
  <conditionalFormatting sqref="G12:G17 G21:G24 G29:G52">
    <cfRule type="cellIs" priority="49" dxfId="347" operator="equal" stopIfTrue="1">
      <formula>$AE12</formula>
    </cfRule>
  </conditionalFormatting>
  <conditionalFormatting sqref="J8:J53">
    <cfRule type="cellIs" priority="48" dxfId="347" operator="greaterThan" stopIfTrue="1">
      <formula>K8</formula>
    </cfRule>
  </conditionalFormatting>
  <conditionalFormatting sqref="V8:V53">
    <cfRule type="cellIs" priority="46" dxfId="347" operator="greaterThan" stopIfTrue="1">
      <formula>W8</formula>
    </cfRule>
  </conditionalFormatting>
  <conditionalFormatting sqref="H8:H53">
    <cfRule type="cellIs" priority="44" dxfId="346" operator="equal" stopIfTrue="1">
      <formula>$AD8</formula>
    </cfRule>
  </conditionalFormatting>
  <conditionalFormatting sqref="I8:I53">
    <cfRule type="cellIs" priority="43" dxfId="347" operator="equal" stopIfTrue="1">
      <formula>$AE8</formula>
    </cfRule>
  </conditionalFormatting>
  <conditionalFormatting sqref="J8:J53">
    <cfRule type="cellIs" priority="42" dxfId="347" operator="greaterThan" stopIfTrue="1">
      <formula>K8</formula>
    </cfRule>
  </conditionalFormatting>
  <conditionalFormatting sqref="V8:V53">
    <cfRule type="cellIs" priority="40" dxfId="347" operator="greaterThan" stopIfTrue="1">
      <formula>W8</formula>
    </cfRule>
  </conditionalFormatting>
  <conditionalFormatting sqref="H8:H53">
    <cfRule type="cellIs" priority="38" dxfId="346" operator="equal" stopIfTrue="1">
      <formula>$AD8</formula>
    </cfRule>
  </conditionalFormatting>
  <conditionalFormatting sqref="I8:I53">
    <cfRule type="cellIs" priority="37" dxfId="347" operator="equal" stopIfTrue="1">
      <formula>$AE8</formula>
    </cfRule>
  </conditionalFormatting>
  <conditionalFormatting sqref="J8:J53">
    <cfRule type="cellIs" priority="36" dxfId="347" operator="greaterThan" stopIfTrue="1">
      <formula>K8</formula>
    </cfRule>
  </conditionalFormatting>
  <conditionalFormatting sqref="F8:F11 F18:F20 F25:F28 F53">
    <cfRule type="cellIs" priority="34" dxfId="347" operator="greaterThan" stopIfTrue="1">
      <formula>G8</formula>
    </cfRule>
  </conditionalFormatting>
  <conditionalFormatting sqref="F12:F17 F21:F24 F29:F52">
    <cfRule type="cellIs" priority="32" dxfId="346" operator="equal" stopIfTrue="1">
      <formula>$AD12</formula>
    </cfRule>
  </conditionalFormatting>
  <conditionalFormatting sqref="G12:G17 G21:G24 G29:G52">
    <cfRule type="cellIs" priority="31" dxfId="347" operator="equal" stopIfTrue="1">
      <formula>$AE12</formula>
    </cfRule>
  </conditionalFormatting>
  <conditionalFormatting sqref="V8:V53">
    <cfRule type="cellIs" priority="30" dxfId="347" operator="greaterThan" stopIfTrue="1">
      <formula>W8</formula>
    </cfRule>
  </conditionalFormatting>
  <conditionalFormatting sqref="J8:J53">
    <cfRule type="cellIs" priority="28" dxfId="347" operator="greaterThan" stopIfTrue="1">
      <formula>K8</formula>
    </cfRule>
  </conditionalFormatting>
  <conditionalFormatting sqref="H8:H53">
    <cfRule type="cellIs" priority="26" dxfId="346" operator="equal" stopIfTrue="1">
      <formula>$AD8</formula>
    </cfRule>
  </conditionalFormatting>
  <conditionalFormatting sqref="I8:I53">
    <cfRule type="cellIs" priority="25" dxfId="347" operator="equal" stopIfTrue="1">
      <formula>$AE8</formula>
    </cfRule>
  </conditionalFormatting>
  <conditionalFormatting sqref="F8:F11 F18:F20 F25:F28 F53">
    <cfRule type="cellIs" priority="24" dxfId="347" operator="greaterThan" stopIfTrue="1">
      <formula>G8</formula>
    </cfRule>
  </conditionalFormatting>
  <conditionalFormatting sqref="F12:F17 F21:F24 F29:F52">
    <cfRule type="cellIs" priority="22" dxfId="346" operator="equal" stopIfTrue="1">
      <formula>$AD12</formula>
    </cfRule>
  </conditionalFormatting>
  <conditionalFormatting sqref="G12:G17 G21:G24 G29:G52">
    <cfRule type="cellIs" priority="21" dxfId="347" operator="equal" stopIfTrue="1">
      <formula>$AE12</formula>
    </cfRule>
  </conditionalFormatting>
  <conditionalFormatting sqref="H8:H53">
    <cfRule type="cellIs" priority="20" dxfId="346" operator="equal" stopIfTrue="1">
      <formula>$AD8</formula>
    </cfRule>
  </conditionalFormatting>
  <conditionalFormatting sqref="I8:I53">
    <cfRule type="cellIs" priority="19" dxfId="347" operator="equal" stopIfTrue="1">
      <formula>$AE8</formula>
    </cfRule>
  </conditionalFormatting>
  <conditionalFormatting sqref="V8:V53">
    <cfRule type="cellIs" priority="18" dxfId="347" operator="greaterThan" stopIfTrue="1">
      <formula>W8</formula>
    </cfRule>
  </conditionalFormatting>
  <conditionalFormatting sqref="W8:W53">
    <cfRule type="cellIs" priority="17" dxfId="347" operator="equal" stopIfTrue="1">
      <formula>'[1]Додаток'!#REF!</formula>
    </cfRule>
  </conditionalFormatting>
  <conditionalFormatting sqref="J8:J53">
    <cfRule type="cellIs" priority="16" dxfId="347" operator="greaterThan" stopIfTrue="1">
      <formula>K8</formula>
    </cfRule>
  </conditionalFormatting>
  <conditionalFormatting sqref="K8:K53">
    <cfRule type="cellIs" priority="15" dxfId="347" operator="equal" stopIfTrue="1">
      <formula>'[7]Додаток'!#REF!</formula>
    </cfRule>
  </conditionalFormatting>
  <conditionalFormatting sqref="F8:F11 F18:F20 F25:F28 F53">
    <cfRule type="cellIs" priority="14" dxfId="347" operator="greaterThan" stopIfTrue="1">
      <formula>G8</formula>
    </cfRule>
  </conditionalFormatting>
  <conditionalFormatting sqref="G8:G11 G18:G20 G25:G28 G53">
    <cfRule type="cellIs" priority="13" dxfId="347" operator="equal" stopIfTrue="1">
      <formula>'[8]Додаток'!#REF!</formula>
    </cfRule>
  </conditionalFormatting>
  <conditionalFormatting sqref="F12:F17 F21:F24 F29:F52">
    <cfRule type="cellIs" priority="12" dxfId="346" operator="equal" stopIfTrue="1">
      <formula>$AD12</formula>
    </cfRule>
  </conditionalFormatting>
  <conditionalFormatting sqref="G12:G17 G21:G24 G29:G52">
    <cfRule type="cellIs" priority="11" dxfId="347" operator="equal" stopIfTrue="1">
      <formula>$AE12</formula>
    </cfRule>
  </conditionalFormatting>
  <conditionalFormatting sqref="F8:F11 F18:F20 F25:F28 F53">
    <cfRule type="cellIs" priority="10" dxfId="347" operator="greaterThan" stopIfTrue="1">
      <formula>G8</formula>
    </cfRule>
  </conditionalFormatting>
  <conditionalFormatting sqref="G8:G11 G18:G20 G25:G28 G53">
    <cfRule type="cellIs" priority="9" dxfId="347" operator="equal" stopIfTrue="1">
      <formula>'[9]Додаток'!#REF!</formula>
    </cfRule>
  </conditionalFormatting>
  <conditionalFormatting sqref="F12:F17 F21:F24 F29:F52">
    <cfRule type="cellIs" priority="8" dxfId="346" operator="equal" stopIfTrue="1">
      <formula>$AD12</formula>
    </cfRule>
  </conditionalFormatting>
  <conditionalFormatting sqref="G12:G17 G21:G24 G29:G52">
    <cfRule type="cellIs" priority="7" dxfId="347" operator="equal" stopIfTrue="1">
      <formula>$AE12</formula>
    </cfRule>
  </conditionalFormatting>
  <conditionalFormatting sqref="H8:H53">
    <cfRule type="cellIs" priority="6" dxfId="346" operator="equal" stopIfTrue="1">
      <formula>$AD8</formula>
    </cfRule>
  </conditionalFormatting>
  <conditionalFormatting sqref="I8:I53">
    <cfRule type="cellIs" priority="5" dxfId="347" operator="equal" stopIfTrue="1">
      <formula>$AE8</formula>
    </cfRule>
  </conditionalFormatting>
  <conditionalFormatting sqref="J8:J53">
    <cfRule type="cellIs" priority="4" dxfId="347" operator="greaterThan" stopIfTrue="1">
      <formula>K8</formula>
    </cfRule>
  </conditionalFormatting>
  <conditionalFormatting sqref="K8:K53">
    <cfRule type="cellIs" priority="3" dxfId="347" operator="equal" stopIfTrue="1">
      <formula>'[10]Додаток'!#REF!</formula>
    </cfRule>
  </conditionalFormatting>
  <conditionalFormatting sqref="V8:V53">
    <cfRule type="cellIs" priority="2" dxfId="347" operator="greaterThan" stopIfTrue="1">
      <formula>W8</formula>
    </cfRule>
  </conditionalFormatting>
  <conditionalFormatting sqref="W8:W53">
    <cfRule type="cellIs" priority="1" dxfId="347" operator="equal" stopIfTrue="1">
      <formula>'[11]Додаток'!#REF!</formula>
    </cfRule>
  </conditionalFormatting>
  <printOptions horizontalCentered="1"/>
  <pageMargins left="0.2362204724409449" right="0.15748031496062992" top="0.1968503937007874" bottom="0.1968503937007874" header="0" footer="0"/>
  <pageSetup horizontalDpi="600" verticalDpi="600" orientation="landscape" paperSize="9" scale="73" r:id="rId1"/>
  <rowBreaks count="1" manualBreakCount="1">
    <brk id="53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55"/>
  <sheetViews>
    <sheetView zoomScale="90" zoomScaleNormal="90" zoomScalePageLayoutView="0" workbookViewId="0" topLeftCell="A34">
      <selection activeCell="S17" sqref="S17"/>
    </sheetView>
  </sheetViews>
  <sheetFormatPr defaultColWidth="9.00390625" defaultRowHeight="12.75"/>
  <cols>
    <col min="1" max="1" width="4.00390625" style="0" customWidth="1"/>
    <col min="2" max="2" width="28.375" style="0" customWidth="1"/>
    <col min="3" max="3" width="6.875" style="0" customWidth="1"/>
    <col min="4" max="4" width="6.125" style="0" customWidth="1"/>
    <col min="5" max="5" width="6.25390625" style="0" customWidth="1"/>
    <col min="6" max="9" width="5.875" style="0" customWidth="1"/>
    <col min="10" max="13" width="5.875" style="143" customWidth="1"/>
    <col min="14" max="29" width="5.875" style="0" customWidth="1"/>
    <col min="30" max="30" width="6.875" style="0" hidden="1" customWidth="1"/>
    <col min="31" max="31" width="6.625" style="0" hidden="1" customWidth="1"/>
    <col min="32" max="32" width="5.875" style="0" hidden="1" customWidth="1"/>
    <col min="33" max="33" width="4.00390625" style="0" hidden="1" customWidth="1"/>
    <col min="34" max="34" width="6.75390625" style="0" hidden="1" customWidth="1"/>
    <col min="35" max="35" width="4.125" style="0" hidden="1" customWidth="1"/>
    <col min="36" max="37" width="3.75390625" style="0" hidden="1" customWidth="1"/>
    <col min="38" max="38" width="3.25390625" style="0" hidden="1" customWidth="1"/>
    <col min="39" max="59" width="3.75390625" style="0" hidden="1" customWidth="1"/>
  </cols>
  <sheetData>
    <row r="1" spans="1:59" ht="13.5" customHeight="1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52"/>
      <c r="AE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5" customHeight="1">
      <c r="A2" s="234" t="str">
        <f>CONCATENATE("про рівень роздрібних цін на сільськогосподарську продукцію у районах ",LOOKUP('По області середня'!C2,[0]!Обл1,[0]!Обл2),IF('По області середня'!C2="АР Крим"," "," області")," станом на ",TEXT('По області середня'!C3,"dd.mm.yyyy"))</f>
        <v>про рівень роздрібних цін на сільськогосподарську продукцію у районах Луганської  області станом на 16.06.2015 року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43"/>
      <c r="AE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:59" ht="6.75" customHeight="1" thickBot="1">
      <c r="A3" s="19"/>
      <c r="B3" s="19"/>
      <c r="C3" s="99"/>
      <c r="D3" s="99"/>
      <c r="E3" s="99"/>
      <c r="F3" s="19"/>
      <c r="G3" s="19"/>
      <c r="H3" s="19"/>
      <c r="I3" s="19"/>
      <c r="J3" s="149"/>
      <c r="K3" s="149"/>
      <c r="L3" s="150"/>
      <c r="M3" s="150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20"/>
      <c r="AE3" s="20"/>
      <c r="AJ3" s="19"/>
      <c r="AK3" s="19"/>
      <c r="AL3" s="19"/>
      <c r="AM3" s="19"/>
      <c r="AN3" s="19"/>
      <c r="AO3" s="19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ht="19.5" customHeight="1">
      <c r="A4" s="244" t="s">
        <v>8</v>
      </c>
      <c r="B4" s="230" t="s">
        <v>0</v>
      </c>
      <c r="C4" s="220" t="s">
        <v>43</v>
      </c>
      <c r="D4" s="221"/>
      <c r="E4" s="221"/>
      <c r="F4" s="256" t="s">
        <v>199</v>
      </c>
      <c r="G4" s="251"/>
      <c r="H4" s="250" t="s">
        <v>201</v>
      </c>
      <c r="I4" s="250"/>
      <c r="J4" s="235" t="s">
        <v>216</v>
      </c>
      <c r="K4" s="236"/>
      <c r="L4" s="239" t="s">
        <v>216</v>
      </c>
      <c r="M4" s="239"/>
      <c r="N4" s="256" t="s">
        <v>35</v>
      </c>
      <c r="O4" s="251"/>
      <c r="P4" s="250" t="s">
        <v>35</v>
      </c>
      <c r="Q4" s="250"/>
      <c r="R4" s="256" t="s">
        <v>35</v>
      </c>
      <c r="S4" s="251"/>
      <c r="T4" s="250" t="s">
        <v>35</v>
      </c>
      <c r="U4" s="250"/>
      <c r="V4" s="256" t="s">
        <v>35</v>
      </c>
      <c r="W4" s="251"/>
      <c r="X4" s="250" t="s">
        <v>35</v>
      </c>
      <c r="Y4" s="250"/>
      <c r="Z4" s="256" t="s">
        <v>35</v>
      </c>
      <c r="AA4" s="251"/>
      <c r="AB4" s="250" t="s">
        <v>35</v>
      </c>
      <c r="AC4" s="251"/>
      <c r="AD4" s="75"/>
      <c r="AE4" s="21"/>
      <c r="AF4" s="11"/>
      <c r="AG4" s="11"/>
      <c r="AH4" s="11"/>
      <c r="AI4" s="11"/>
      <c r="AJ4" s="47"/>
      <c r="AK4" s="48"/>
      <c r="AL4" s="47"/>
      <c r="AM4" s="48"/>
      <c r="AN4" s="47"/>
      <c r="AO4" s="48"/>
      <c r="AP4" s="47"/>
      <c r="AQ4" s="48"/>
      <c r="AR4" s="47"/>
      <c r="AS4" s="48"/>
      <c r="AT4" s="47"/>
      <c r="AU4" s="48"/>
      <c r="AV4" s="47"/>
      <c r="AW4" s="48"/>
      <c r="AX4" s="47"/>
      <c r="AY4" s="48"/>
      <c r="AZ4" s="47"/>
      <c r="BA4" s="48"/>
      <c r="BB4" s="47"/>
      <c r="BC4" s="48"/>
      <c r="BD4" s="47"/>
      <c r="BE4" s="48"/>
      <c r="BF4" s="47"/>
      <c r="BG4" s="48"/>
    </row>
    <row r="5" spans="1:59" ht="23.25" customHeight="1">
      <c r="A5" s="245"/>
      <c r="B5" s="231"/>
      <c r="C5" s="222"/>
      <c r="D5" s="223"/>
      <c r="E5" s="223"/>
      <c r="F5" s="257" t="s">
        <v>200</v>
      </c>
      <c r="G5" s="253"/>
      <c r="H5" s="252" t="s">
        <v>200</v>
      </c>
      <c r="I5" s="252"/>
      <c r="J5" s="237" t="s">
        <v>36</v>
      </c>
      <c r="K5" s="238"/>
      <c r="L5" s="240" t="s">
        <v>36</v>
      </c>
      <c r="M5" s="240"/>
      <c r="N5" s="257" t="s">
        <v>36</v>
      </c>
      <c r="O5" s="253"/>
      <c r="P5" s="252" t="s">
        <v>36</v>
      </c>
      <c r="Q5" s="252"/>
      <c r="R5" s="257" t="s">
        <v>36</v>
      </c>
      <c r="S5" s="253"/>
      <c r="T5" s="252" t="s">
        <v>36</v>
      </c>
      <c r="U5" s="252"/>
      <c r="V5" s="257" t="s">
        <v>36</v>
      </c>
      <c r="W5" s="253"/>
      <c r="X5" s="252" t="s">
        <v>36</v>
      </c>
      <c r="Y5" s="252"/>
      <c r="Z5" s="257" t="s">
        <v>36</v>
      </c>
      <c r="AA5" s="253"/>
      <c r="AB5" s="252" t="s">
        <v>36</v>
      </c>
      <c r="AC5" s="253"/>
      <c r="AD5" s="34"/>
      <c r="AE5" s="22"/>
      <c r="AF5" s="12"/>
      <c r="AG5" s="12"/>
      <c r="AH5" s="12"/>
      <c r="AI5" s="12"/>
      <c r="AJ5" s="49"/>
      <c r="AK5" s="50"/>
      <c r="AL5" s="49"/>
      <c r="AM5" s="50"/>
      <c r="AN5" s="49"/>
      <c r="AO5" s="50"/>
      <c r="AP5" s="49"/>
      <c r="AQ5" s="50"/>
      <c r="AR5" s="49"/>
      <c r="AS5" s="50"/>
      <c r="AT5" s="49"/>
      <c r="AU5" s="50"/>
      <c r="AV5" s="49"/>
      <c r="AW5" s="50"/>
      <c r="AX5" s="49"/>
      <c r="AY5" s="50"/>
      <c r="AZ5" s="49"/>
      <c r="BA5" s="50"/>
      <c r="BB5" s="49"/>
      <c r="BC5" s="50"/>
      <c r="BD5" s="49"/>
      <c r="BE5" s="50"/>
      <c r="BF5" s="49"/>
      <c r="BG5" s="50"/>
    </row>
    <row r="6" spans="1:59" ht="21" customHeight="1">
      <c r="A6" s="246"/>
      <c r="B6" s="249"/>
      <c r="C6" s="247"/>
      <c r="D6" s="248"/>
      <c r="E6" s="248"/>
      <c r="F6" s="258" t="s">
        <v>202</v>
      </c>
      <c r="G6" s="255"/>
      <c r="H6" s="254" t="s">
        <v>203</v>
      </c>
      <c r="I6" s="254"/>
      <c r="J6" s="243" t="s">
        <v>217</v>
      </c>
      <c r="K6" s="242"/>
      <c r="L6" s="241" t="s">
        <v>218</v>
      </c>
      <c r="M6" s="241"/>
      <c r="N6" s="258" t="s">
        <v>44</v>
      </c>
      <c r="O6" s="255"/>
      <c r="P6" s="254" t="s">
        <v>44</v>
      </c>
      <c r="Q6" s="254"/>
      <c r="R6" s="258" t="s">
        <v>44</v>
      </c>
      <c r="S6" s="255"/>
      <c r="T6" s="254" t="s">
        <v>44</v>
      </c>
      <c r="U6" s="254"/>
      <c r="V6" s="258" t="s">
        <v>44</v>
      </c>
      <c r="W6" s="255"/>
      <c r="X6" s="254" t="s">
        <v>44</v>
      </c>
      <c r="Y6" s="254"/>
      <c r="Z6" s="258" t="s">
        <v>44</v>
      </c>
      <c r="AA6" s="255"/>
      <c r="AB6" s="254" t="s">
        <v>44</v>
      </c>
      <c r="AC6" s="255"/>
      <c r="AD6" s="24"/>
      <c r="AE6" s="23"/>
      <c r="AF6" s="13"/>
      <c r="AG6" s="13"/>
      <c r="AH6" s="13"/>
      <c r="AI6" s="13"/>
      <c r="AJ6" s="56" t="s">
        <v>136</v>
      </c>
      <c r="AK6" s="57" t="s">
        <v>137</v>
      </c>
      <c r="AL6" s="59" t="s">
        <v>136</v>
      </c>
      <c r="AM6" s="60" t="s">
        <v>137</v>
      </c>
      <c r="AN6" s="56" t="s">
        <v>136</v>
      </c>
      <c r="AO6" s="57" t="s">
        <v>137</v>
      </c>
      <c r="AP6" s="59" t="s">
        <v>136</v>
      </c>
      <c r="AQ6" s="60" t="s">
        <v>137</v>
      </c>
      <c r="AR6" s="56" t="s">
        <v>136</v>
      </c>
      <c r="AS6" s="57" t="s">
        <v>137</v>
      </c>
      <c r="AT6" s="59" t="s">
        <v>136</v>
      </c>
      <c r="AU6" s="60" t="s">
        <v>137</v>
      </c>
      <c r="AV6" s="56" t="s">
        <v>136</v>
      </c>
      <c r="AW6" s="57" t="s">
        <v>137</v>
      </c>
      <c r="AX6" s="59" t="s">
        <v>136</v>
      </c>
      <c r="AY6" s="60" t="s">
        <v>137</v>
      </c>
      <c r="AZ6" s="56" t="s">
        <v>136</v>
      </c>
      <c r="BA6" s="57" t="s">
        <v>137</v>
      </c>
      <c r="BB6" s="59" t="s">
        <v>136</v>
      </c>
      <c r="BC6" s="60" t="s">
        <v>137</v>
      </c>
      <c r="BD6" s="56" t="s">
        <v>136</v>
      </c>
      <c r="BE6" s="57" t="s">
        <v>137</v>
      </c>
      <c r="BF6" s="59" t="s">
        <v>136</v>
      </c>
      <c r="BG6" s="60" t="s">
        <v>137</v>
      </c>
    </row>
    <row r="7" spans="1:59" ht="14.25" customHeight="1" thickBot="1">
      <c r="A7" s="91"/>
      <c r="B7" s="92"/>
      <c r="C7" s="93" t="s">
        <v>38</v>
      </c>
      <c r="D7" s="77" t="s">
        <v>39</v>
      </c>
      <c r="E7" s="78" t="s">
        <v>40</v>
      </c>
      <c r="F7" s="94" t="s">
        <v>38</v>
      </c>
      <c r="G7" s="95" t="s">
        <v>39</v>
      </c>
      <c r="H7" s="93" t="s">
        <v>38</v>
      </c>
      <c r="I7" s="78" t="s">
        <v>39</v>
      </c>
      <c r="J7" s="145" t="s">
        <v>38</v>
      </c>
      <c r="K7" s="146" t="s">
        <v>39</v>
      </c>
      <c r="L7" s="147" t="s">
        <v>38</v>
      </c>
      <c r="M7" s="148" t="s">
        <v>39</v>
      </c>
      <c r="N7" s="94" t="s">
        <v>38</v>
      </c>
      <c r="O7" s="95" t="s">
        <v>39</v>
      </c>
      <c r="P7" s="93" t="s">
        <v>38</v>
      </c>
      <c r="Q7" s="78" t="s">
        <v>39</v>
      </c>
      <c r="R7" s="94" t="s">
        <v>38</v>
      </c>
      <c r="S7" s="95" t="s">
        <v>39</v>
      </c>
      <c r="T7" s="93" t="s">
        <v>38</v>
      </c>
      <c r="U7" s="78" t="s">
        <v>39</v>
      </c>
      <c r="V7" s="94" t="s">
        <v>38</v>
      </c>
      <c r="W7" s="95" t="s">
        <v>39</v>
      </c>
      <c r="X7" s="93" t="s">
        <v>38</v>
      </c>
      <c r="Y7" s="78" t="s">
        <v>39</v>
      </c>
      <c r="Z7" s="94" t="s">
        <v>38</v>
      </c>
      <c r="AA7" s="95" t="s">
        <v>39</v>
      </c>
      <c r="AB7" s="93" t="s">
        <v>38</v>
      </c>
      <c r="AC7" s="95" t="s">
        <v>39</v>
      </c>
      <c r="AD7" s="24" t="s">
        <v>38</v>
      </c>
      <c r="AE7" s="23" t="s">
        <v>39</v>
      </c>
      <c r="AF7" s="10" t="s">
        <v>49</v>
      </c>
      <c r="AG7" s="10" t="s">
        <v>42</v>
      </c>
      <c r="AH7" s="10" t="s">
        <v>50</v>
      </c>
      <c r="AI7" s="10" t="s">
        <v>42</v>
      </c>
      <c r="AJ7" s="53" t="s">
        <v>42</v>
      </c>
      <c r="AK7" s="53" t="s">
        <v>42</v>
      </c>
      <c r="AL7" s="25" t="s">
        <v>42</v>
      </c>
      <c r="AM7" s="25" t="s">
        <v>42</v>
      </c>
      <c r="AN7" s="53" t="s">
        <v>42</v>
      </c>
      <c r="AO7" s="53" t="s">
        <v>42</v>
      </c>
      <c r="AP7" s="25" t="s">
        <v>42</v>
      </c>
      <c r="AQ7" s="25" t="s">
        <v>42</v>
      </c>
      <c r="AR7" s="53" t="s">
        <v>42</v>
      </c>
      <c r="AS7" s="53" t="s">
        <v>42</v>
      </c>
      <c r="AT7" s="25" t="s">
        <v>42</v>
      </c>
      <c r="AU7" s="25" t="s">
        <v>42</v>
      </c>
      <c r="AV7" s="53" t="s">
        <v>42</v>
      </c>
      <c r="AW7" s="53" t="s">
        <v>42</v>
      </c>
      <c r="AX7" s="25" t="s">
        <v>42</v>
      </c>
      <c r="AY7" s="25" t="s">
        <v>42</v>
      </c>
      <c r="AZ7" s="53" t="s">
        <v>42</v>
      </c>
      <c r="BA7" s="53" t="s">
        <v>42</v>
      </c>
      <c r="BB7" s="25" t="s">
        <v>42</v>
      </c>
      <c r="BC7" s="25" t="s">
        <v>42</v>
      </c>
      <c r="BD7" s="53" t="s">
        <v>42</v>
      </c>
      <c r="BE7" s="53" t="s">
        <v>42</v>
      </c>
      <c r="BF7" s="25" t="s">
        <v>42</v>
      </c>
      <c r="BG7" s="25" t="s">
        <v>42</v>
      </c>
    </row>
    <row r="8" spans="1:59" ht="15" customHeight="1">
      <c r="A8" s="82">
        <v>1</v>
      </c>
      <c r="B8" s="124" t="s">
        <v>32</v>
      </c>
      <c r="C8" s="174">
        <f>'По області середня'!M6</f>
        <v>8.65</v>
      </c>
      <c r="D8" s="173">
        <f>'По області середня'!O6</f>
        <v>11.89</v>
      </c>
      <c r="E8" s="172">
        <f>'По області середня'!Q6</f>
        <v>10.14</v>
      </c>
      <c r="F8" s="159"/>
      <c r="G8" s="158"/>
      <c r="H8" s="157"/>
      <c r="I8" s="156"/>
      <c r="J8" s="183">
        <v>8.6</v>
      </c>
      <c r="K8" s="182">
        <v>11.42</v>
      </c>
      <c r="L8" s="183">
        <v>8.6</v>
      </c>
      <c r="M8" s="182">
        <v>11.42</v>
      </c>
      <c r="N8" s="134"/>
      <c r="O8" s="89"/>
      <c r="P8" s="87"/>
      <c r="Q8" s="88"/>
      <c r="R8" s="85"/>
      <c r="S8" s="89"/>
      <c r="T8" s="87"/>
      <c r="U8" s="88"/>
      <c r="V8" s="85"/>
      <c r="W8" s="89"/>
      <c r="X8" s="87"/>
      <c r="Y8" s="88"/>
      <c r="Z8" s="85"/>
      <c r="AA8" s="89"/>
      <c r="AB8" s="87"/>
      <c r="AC8" s="86"/>
      <c r="AD8" s="31">
        <f>SMALL(F8:AB8,1+COUNTIF((F8:AB8),))</f>
        <v>8.6</v>
      </c>
      <c r="AE8" s="29">
        <f aca="true" t="shared" si="0" ref="AE8:AE53">MAX(G8,I8,K8,M8,O8,Q8,S8,U8,W8,Y8,AA8,AC8)</f>
        <v>11.42</v>
      </c>
      <c r="AF8" s="15">
        <f aca="true" t="shared" si="1" ref="AF8:AF53">PRODUCT(F8,H8,J8,L8,N8,P8,R8,T8,V8,X8,Z8,AB8,1)</f>
        <v>73.96</v>
      </c>
      <c r="AG8" s="16">
        <f aca="true" t="shared" si="2" ref="AG8:AG53">SUM(AJ8,AL8,AN8,AP8,AR8,AT8,AV8,AX8,AZ8,BB8,BD8,BF8)</f>
        <v>2</v>
      </c>
      <c r="AH8" s="15">
        <f aca="true" t="shared" si="3" ref="AH8:AH53">PRODUCT(G8,I8,K8,M8,O8,Q8,S8,U8,W8,Y8,AA8,AC8,1)</f>
        <v>130.42</v>
      </c>
      <c r="AI8" s="16">
        <f aca="true" t="shared" si="4" ref="AI8:AI53">SUM(AK8,AM8,AO8,AQ8,AS8,AU8,AW8,AY8,BA8,BC8,BE8,BG8)</f>
        <v>2</v>
      </c>
      <c r="AJ8" s="54">
        <f aca="true" t="shared" si="5" ref="AJ8:AJ53">COUNTIF(F8,"&gt;0")</f>
        <v>0</v>
      </c>
      <c r="AK8" s="54">
        <f aca="true" t="shared" si="6" ref="AK8:AK53">COUNTIF(G8,"&gt;0")</f>
        <v>0</v>
      </c>
      <c r="AL8" s="30">
        <f aca="true" t="shared" si="7" ref="AL8:AL53">COUNTIF(H8,"&gt;0")</f>
        <v>0</v>
      </c>
      <c r="AM8" s="30">
        <f aca="true" t="shared" si="8" ref="AM8:AM53">COUNTIF(I8,"&gt;0")</f>
        <v>0</v>
      </c>
      <c r="AN8" s="55">
        <f aca="true" t="shared" si="9" ref="AN8:AN53">COUNTIF(J8,"&gt;0")</f>
        <v>1</v>
      </c>
      <c r="AO8" s="55">
        <f aca="true" t="shared" si="10" ref="AO8:AO53">COUNTIF(K8,"&gt;0")</f>
        <v>1</v>
      </c>
      <c r="AP8" s="30">
        <f aca="true" t="shared" si="11" ref="AP8:AP53">COUNTIF(L8,"&gt;0")</f>
        <v>1</v>
      </c>
      <c r="AQ8" s="30">
        <f aca="true" t="shared" si="12" ref="AQ8:AQ53">COUNTIF(M8,"&gt;0")</f>
        <v>1</v>
      </c>
      <c r="AR8" s="55">
        <f aca="true" t="shared" si="13" ref="AR8:AR53">COUNTIF(N8,"&gt;0")</f>
        <v>0</v>
      </c>
      <c r="AS8" s="55">
        <f aca="true" t="shared" si="14" ref="AS8:AS53">COUNTIF(O8,"&gt;0")</f>
        <v>0</v>
      </c>
      <c r="AT8" s="30">
        <f aca="true" t="shared" si="15" ref="AT8:AT53">COUNTIF(P8,"&gt;0")</f>
        <v>0</v>
      </c>
      <c r="AU8" s="30">
        <f aca="true" t="shared" si="16" ref="AU8:AU53">COUNTIF(Q8,"&gt;0")</f>
        <v>0</v>
      </c>
      <c r="AV8" s="55">
        <f aca="true" t="shared" si="17" ref="AV8:AV53">COUNTIF(R8,"&gt;0")</f>
        <v>0</v>
      </c>
      <c r="AW8" s="55">
        <f aca="true" t="shared" si="18" ref="AW8:AW53">COUNTIF(S8,"&gt;0")</f>
        <v>0</v>
      </c>
      <c r="AX8" s="30">
        <f aca="true" t="shared" si="19" ref="AX8:AX53">COUNTIF(T8,"&gt;0")</f>
        <v>0</v>
      </c>
      <c r="AY8" s="30">
        <f aca="true" t="shared" si="20" ref="AY8:AY53">COUNTIF(U8,"&gt;0")</f>
        <v>0</v>
      </c>
      <c r="AZ8" s="55">
        <f aca="true" t="shared" si="21" ref="AZ8:AZ53">COUNTIF(V8,"&gt;0")</f>
        <v>0</v>
      </c>
      <c r="BA8" s="55">
        <f aca="true" t="shared" si="22" ref="BA8:BA53">COUNTIF(W8,"&gt;0")</f>
        <v>0</v>
      </c>
      <c r="BB8" s="30">
        <f aca="true" t="shared" si="23" ref="BB8:BB53">COUNTIF(X8,"&gt;0")</f>
        <v>0</v>
      </c>
      <c r="BC8" s="30">
        <f aca="true" t="shared" si="24" ref="BC8:BC53">COUNTIF(Y8,"&gt;0")</f>
        <v>0</v>
      </c>
      <c r="BD8" s="55">
        <f aca="true" t="shared" si="25" ref="BD8:BD53">COUNTIF(Z8,"&gt;0")</f>
        <v>0</v>
      </c>
      <c r="BE8" s="55">
        <f aca="true" t="shared" si="26" ref="BE8:BE53">COUNTIF(AA8,"&gt;0")</f>
        <v>0</v>
      </c>
      <c r="BF8" s="30">
        <f aca="true" t="shared" si="27" ref="BF8:BF53">COUNTIF(AB8,"&gt;0")</f>
        <v>0</v>
      </c>
      <c r="BG8" s="30">
        <f aca="true" t="shared" si="28" ref="BG8:BG53">COUNTIF(AC8,"&gt;0")</f>
        <v>0</v>
      </c>
    </row>
    <row r="9" spans="1:59" ht="16.5" customHeight="1">
      <c r="A9" s="26">
        <v>2</v>
      </c>
      <c r="B9" s="125" t="s">
        <v>128</v>
      </c>
      <c r="C9" s="171">
        <f>'По області середня'!M7</f>
        <v>8.38</v>
      </c>
      <c r="D9" s="170">
        <f>'По області середня'!O7</f>
        <v>11.47</v>
      </c>
      <c r="E9" s="169">
        <f>'По області середня'!Q7</f>
        <v>9.8</v>
      </c>
      <c r="F9" s="155"/>
      <c r="G9" s="154"/>
      <c r="H9" s="152"/>
      <c r="I9" s="153"/>
      <c r="J9" s="106">
        <v>7.8</v>
      </c>
      <c r="K9" s="107">
        <v>11</v>
      </c>
      <c r="L9" s="106">
        <v>7.8</v>
      </c>
      <c r="M9" s="107">
        <v>11</v>
      </c>
      <c r="N9" s="136"/>
      <c r="O9" s="73"/>
      <c r="P9" s="81"/>
      <c r="Q9" s="80"/>
      <c r="R9" s="32"/>
      <c r="S9" s="73"/>
      <c r="T9" s="81"/>
      <c r="U9" s="80"/>
      <c r="V9" s="32"/>
      <c r="W9" s="73"/>
      <c r="X9" s="81"/>
      <c r="Y9" s="80"/>
      <c r="Z9" s="32"/>
      <c r="AA9" s="73"/>
      <c r="AB9" s="81"/>
      <c r="AC9" s="33"/>
      <c r="AD9" s="31">
        <f aca="true" t="shared" si="29" ref="AD9:AD53">SMALL(F9:AB9,1+COUNTIF((F9:AB9),))</f>
        <v>7.8</v>
      </c>
      <c r="AE9" s="29">
        <f t="shared" si="0"/>
        <v>11</v>
      </c>
      <c r="AF9" s="15">
        <f t="shared" si="1"/>
        <v>60.84</v>
      </c>
      <c r="AG9" s="16">
        <f t="shared" si="2"/>
        <v>2</v>
      </c>
      <c r="AH9" s="15">
        <f t="shared" si="3"/>
        <v>121</v>
      </c>
      <c r="AI9" s="16">
        <f t="shared" si="4"/>
        <v>2</v>
      </c>
      <c r="AJ9" s="54">
        <f t="shared" si="5"/>
        <v>0</v>
      </c>
      <c r="AK9" s="54">
        <f t="shared" si="6"/>
        <v>0</v>
      </c>
      <c r="AL9" s="30">
        <f t="shared" si="7"/>
        <v>0</v>
      </c>
      <c r="AM9" s="30">
        <f t="shared" si="8"/>
        <v>0</v>
      </c>
      <c r="AN9" s="55">
        <f t="shared" si="9"/>
        <v>1</v>
      </c>
      <c r="AO9" s="55">
        <f t="shared" si="10"/>
        <v>1</v>
      </c>
      <c r="AP9" s="30">
        <f t="shared" si="11"/>
        <v>1</v>
      </c>
      <c r="AQ9" s="30">
        <f t="shared" si="12"/>
        <v>1</v>
      </c>
      <c r="AR9" s="55">
        <f t="shared" si="13"/>
        <v>0</v>
      </c>
      <c r="AS9" s="55">
        <f t="shared" si="14"/>
        <v>0</v>
      </c>
      <c r="AT9" s="30">
        <f t="shared" si="15"/>
        <v>0</v>
      </c>
      <c r="AU9" s="30">
        <f t="shared" si="16"/>
        <v>0</v>
      </c>
      <c r="AV9" s="55">
        <f t="shared" si="17"/>
        <v>0</v>
      </c>
      <c r="AW9" s="55">
        <f t="shared" si="18"/>
        <v>0</v>
      </c>
      <c r="AX9" s="30">
        <f t="shared" si="19"/>
        <v>0</v>
      </c>
      <c r="AY9" s="30">
        <f t="shared" si="20"/>
        <v>0</v>
      </c>
      <c r="AZ9" s="55">
        <f t="shared" si="21"/>
        <v>0</v>
      </c>
      <c r="BA9" s="55">
        <f t="shared" si="22"/>
        <v>0</v>
      </c>
      <c r="BB9" s="30">
        <f t="shared" si="23"/>
        <v>0</v>
      </c>
      <c r="BC9" s="30">
        <f t="shared" si="24"/>
        <v>0</v>
      </c>
      <c r="BD9" s="55">
        <f t="shared" si="25"/>
        <v>0</v>
      </c>
      <c r="BE9" s="55">
        <f t="shared" si="26"/>
        <v>0</v>
      </c>
      <c r="BF9" s="30">
        <f t="shared" si="27"/>
        <v>0</v>
      </c>
      <c r="BG9" s="30">
        <f t="shared" si="28"/>
        <v>0</v>
      </c>
    </row>
    <row r="10" spans="1:59" ht="15" customHeight="1">
      <c r="A10" s="26">
        <v>3</v>
      </c>
      <c r="B10" s="124" t="s">
        <v>1</v>
      </c>
      <c r="C10" s="171">
        <f>'По області середня'!M8</f>
        <v>9.1</v>
      </c>
      <c r="D10" s="170">
        <f>'По області середня'!O8</f>
        <v>12.01</v>
      </c>
      <c r="E10" s="169">
        <f>'По області середня'!Q8</f>
        <v>10.45</v>
      </c>
      <c r="F10" s="155"/>
      <c r="G10" s="154"/>
      <c r="H10" s="152"/>
      <c r="I10" s="153"/>
      <c r="J10" s="106">
        <v>9.9</v>
      </c>
      <c r="K10" s="107">
        <v>13.6</v>
      </c>
      <c r="L10" s="106">
        <v>9.9</v>
      </c>
      <c r="M10" s="107">
        <v>13.6</v>
      </c>
      <c r="N10" s="136"/>
      <c r="O10" s="73"/>
      <c r="P10" s="81"/>
      <c r="Q10" s="80"/>
      <c r="R10" s="32"/>
      <c r="S10" s="73"/>
      <c r="T10" s="81"/>
      <c r="U10" s="80"/>
      <c r="V10" s="32"/>
      <c r="W10" s="73"/>
      <c r="X10" s="81"/>
      <c r="Y10" s="80"/>
      <c r="Z10" s="32"/>
      <c r="AA10" s="73"/>
      <c r="AB10" s="81"/>
      <c r="AC10" s="33"/>
      <c r="AD10" s="31">
        <f t="shared" si="29"/>
        <v>9.9</v>
      </c>
      <c r="AE10" s="29">
        <f t="shared" si="0"/>
        <v>13.6</v>
      </c>
      <c r="AF10" s="15">
        <f t="shared" si="1"/>
        <v>98.01</v>
      </c>
      <c r="AG10" s="16">
        <f t="shared" si="2"/>
        <v>2</v>
      </c>
      <c r="AH10" s="15">
        <f t="shared" si="3"/>
        <v>184.96</v>
      </c>
      <c r="AI10" s="16">
        <f t="shared" si="4"/>
        <v>2</v>
      </c>
      <c r="AJ10" s="54">
        <f t="shared" si="5"/>
        <v>0</v>
      </c>
      <c r="AK10" s="54">
        <f t="shared" si="6"/>
        <v>0</v>
      </c>
      <c r="AL10" s="30">
        <f t="shared" si="7"/>
        <v>0</v>
      </c>
      <c r="AM10" s="30">
        <f t="shared" si="8"/>
        <v>0</v>
      </c>
      <c r="AN10" s="55">
        <f t="shared" si="9"/>
        <v>1</v>
      </c>
      <c r="AO10" s="55">
        <f t="shared" si="10"/>
        <v>1</v>
      </c>
      <c r="AP10" s="30">
        <f t="shared" si="11"/>
        <v>1</v>
      </c>
      <c r="AQ10" s="30">
        <f t="shared" si="12"/>
        <v>1</v>
      </c>
      <c r="AR10" s="55">
        <f t="shared" si="13"/>
        <v>0</v>
      </c>
      <c r="AS10" s="55">
        <f t="shared" si="14"/>
        <v>0</v>
      </c>
      <c r="AT10" s="30">
        <f t="shared" si="15"/>
        <v>0</v>
      </c>
      <c r="AU10" s="30">
        <f t="shared" si="16"/>
        <v>0</v>
      </c>
      <c r="AV10" s="55">
        <f t="shared" si="17"/>
        <v>0</v>
      </c>
      <c r="AW10" s="55">
        <f t="shared" si="18"/>
        <v>0</v>
      </c>
      <c r="AX10" s="30">
        <f t="shared" si="19"/>
        <v>0</v>
      </c>
      <c r="AY10" s="30">
        <f t="shared" si="20"/>
        <v>0</v>
      </c>
      <c r="AZ10" s="55">
        <f t="shared" si="21"/>
        <v>0</v>
      </c>
      <c r="BA10" s="55">
        <f t="shared" si="22"/>
        <v>0</v>
      </c>
      <c r="BB10" s="30">
        <f t="shared" si="23"/>
        <v>0</v>
      </c>
      <c r="BC10" s="30">
        <f t="shared" si="24"/>
        <v>0</v>
      </c>
      <c r="BD10" s="55">
        <f t="shared" si="25"/>
        <v>0</v>
      </c>
      <c r="BE10" s="55">
        <f t="shared" si="26"/>
        <v>0</v>
      </c>
      <c r="BF10" s="30">
        <f t="shared" si="27"/>
        <v>0</v>
      </c>
      <c r="BG10" s="30">
        <f t="shared" si="28"/>
        <v>0</v>
      </c>
    </row>
    <row r="11" spans="1:59" ht="15" customHeight="1">
      <c r="A11" s="26">
        <v>4</v>
      </c>
      <c r="B11" s="124" t="s">
        <v>12</v>
      </c>
      <c r="C11" s="171">
        <f>'По області середня'!M9</f>
        <v>9.6</v>
      </c>
      <c r="D11" s="170">
        <f>'По області середня'!O9</f>
        <v>13.22</v>
      </c>
      <c r="E11" s="169">
        <f>'По області середня'!Q9</f>
        <v>11.26</v>
      </c>
      <c r="F11" s="155"/>
      <c r="G11" s="154"/>
      <c r="H11" s="152"/>
      <c r="I11" s="153"/>
      <c r="J11" s="106">
        <v>11</v>
      </c>
      <c r="K11" s="107">
        <v>14.2</v>
      </c>
      <c r="L11" s="106">
        <v>11</v>
      </c>
      <c r="M11" s="107">
        <v>14.2</v>
      </c>
      <c r="N11" s="136"/>
      <c r="O11" s="73"/>
      <c r="P11" s="81"/>
      <c r="Q11" s="80"/>
      <c r="R11" s="32"/>
      <c r="S11" s="73"/>
      <c r="T11" s="81"/>
      <c r="U11" s="80"/>
      <c r="V11" s="32"/>
      <c r="W11" s="73"/>
      <c r="X11" s="81"/>
      <c r="Y11" s="80"/>
      <c r="Z11" s="32"/>
      <c r="AA11" s="73"/>
      <c r="AB11" s="81"/>
      <c r="AC11" s="33"/>
      <c r="AD11" s="31">
        <f t="shared" si="29"/>
        <v>11</v>
      </c>
      <c r="AE11" s="29">
        <f t="shared" si="0"/>
        <v>14.2</v>
      </c>
      <c r="AF11" s="15">
        <f t="shared" si="1"/>
        <v>121</v>
      </c>
      <c r="AG11" s="16">
        <f t="shared" si="2"/>
        <v>2</v>
      </c>
      <c r="AH11" s="15">
        <f t="shared" si="3"/>
        <v>201.64</v>
      </c>
      <c r="AI11" s="16">
        <f t="shared" si="4"/>
        <v>2</v>
      </c>
      <c r="AJ11" s="54">
        <f t="shared" si="5"/>
        <v>0</v>
      </c>
      <c r="AK11" s="54">
        <f t="shared" si="6"/>
        <v>0</v>
      </c>
      <c r="AL11" s="30">
        <f t="shared" si="7"/>
        <v>0</v>
      </c>
      <c r="AM11" s="30">
        <f t="shared" si="8"/>
        <v>0</v>
      </c>
      <c r="AN11" s="55">
        <f t="shared" si="9"/>
        <v>1</v>
      </c>
      <c r="AO11" s="55">
        <f t="shared" si="10"/>
        <v>1</v>
      </c>
      <c r="AP11" s="30">
        <f t="shared" si="11"/>
        <v>1</v>
      </c>
      <c r="AQ11" s="30">
        <f t="shared" si="12"/>
        <v>1</v>
      </c>
      <c r="AR11" s="55">
        <f t="shared" si="13"/>
        <v>0</v>
      </c>
      <c r="AS11" s="55">
        <f t="shared" si="14"/>
        <v>0</v>
      </c>
      <c r="AT11" s="30">
        <f t="shared" si="15"/>
        <v>0</v>
      </c>
      <c r="AU11" s="30">
        <f t="shared" si="16"/>
        <v>0</v>
      </c>
      <c r="AV11" s="55">
        <f t="shared" si="17"/>
        <v>0</v>
      </c>
      <c r="AW11" s="55">
        <f t="shared" si="18"/>
        <v>0</v>
      </c>
      <c r="AX11" s="30">
        <f t="shared" si="19"/>
        <v>0</v>
      </c>
      <c r="AY11" s="30">
        <f t="shared" si="20"/>
        <v>0</v>
      </c>
      <c r="AZ11" s="55">
        <f t="shared" si="21"/>
        <v>0</v>
      </c>
      <c r="BA11" s="55">
        <f t="shared" si="22"/>
        <v>0</v>
      </c>
      <c r="BB11" s="30">
        <f t="shared" si="23"/>
        <v>0</v>
      </c>
      <c r="BC11" s="30">
        <f t="shared" si="24"/>
        <v>0</v>
      </c>
      <c r="BD11" s="55">
        <f t="shared" si="25"/>
        <v>0</v>
      </c>
      <c r="BE11" s="55">
        <f t="shared" si="26"/>
        <v>0</v>
      </c>
      <c r="BF11" s="30">
        <f t="shared" si="27"/>
        <v>0</v>
      </c>
      <c r="BG11" s="30">
        <f t="shared" si="28"/>
        <v>0</v>
      </c>
    </row>
    <row r="12" spans="1:59" ht="15" customHeight="1">
      <c r="A12" s="26">
        <v>5</v>
      </c>
      <c r="B12" s="124" t="s">
        <v>33</v>
      </c>
      <c r="C12" s="171">
        <f>'По області середня'!M10</f>
        <v>8.53</v>
      </c>
      <c r="D12" s="170">
        <f>'По області середня'!O10</f>
        <v>10.49</v>
      </c>
      <c r="E12" s="169">
        <f>'По області середня'!Q10</f>
        <v>9.46</v>
      </c>
      <c r="F12" s="155"/>
      <c r="G12" s="154"/>
      <c r="H12" s="152"/>
      <c r="I12" s="153"/>
      <c r="J12" s="106">
        <v>11</v>
      </c>
      <c r="K12" s="107">
        <v>12</v>
      </c>
      <c r="L12" s="106">
        <v>10.5</v>
      </c>
      <c r="M12" s="107">
        <v>14</v>
      </c>
      <c r="N12" s="136"/>
      <c r="O12" s="73"/>
      <c r="P12" s="81"/>
      <c r="Q12" s="80"/>
      <c r="R12" s="32"/>
      <c r="S12" s="73"/>
      <c r="T12" s="81"/>
      <c r="U12" s="80"/>
      <c r="V12" s="32"/>
      <c r="W12" s="73"/>
      <c r="X12" s="81"/>
      <c r="Y12" s="80"/>
      <c r="Z12" s="32"/>
      <c r="AA12" s="73"/>
      <c r="AB12" s="81"/>
      <c r="AC12" s="33"/>
      <c r="AD12" s="31">
        <f t="shared" si="29"/>
        <v>10.5</v>
      </c>
      <c r="AE12" s="29">
        <f t="shared" si="0"/>
        <v>14</v>
      </c>
      <c r="AF12" s="15">
        <f t="shared" si="1"/>
        <v>115.5</v>
      </c>
      <c r="AG12" s="16">
        <f t="shared" si="2"/>
        <v>2</v>
      </c>
      <c r="AH12" s="15">
        <f t="shared" si="3"/>
        <v>168</v>
      </c>
      <c r="AI12" s="16">
        <f t="shared" si="4"/>
        <v>2</v>
      </c>
      <c r="AJ12" s="54">
        <f t="shared" si="5"/>
        <v>0</v>
      </c>
      <c r="AK12" s="54">
        <f t="shared" si="6"/>
        <v>0</v>
      </c>
      <c r="AL12" s="30">
        <f t="shared" si="7"/>
        <v>0</v>
      </c>
      <c r="AM12" s="30">
        <f t="shared" si="8"/>
        <v>0</v>
      </c>
      <c r="AN12" s="55">
        <f t="shared" si="9"/>
        <v>1</v>
      </c>
      <c r="AO12" s="55">
        <f t="shared" si="10"/>
        <v>1</v>
      </c>
      <c r="AP12" s="30">
        <f t="shared" si="11"/>
        <v>1</v>
      </c>
      <c r="AQ12" s="30">
        <f t="shared" si="12"/>
        <v>1</v>
      </c>
      <c r="AR12" s="55">
        <f t="shared" si="13"/>
        <v>0</v>
      </c>
      <c r="AS12" s="55">
        <f t="shared" si="14"/>
        <v>0</v>
      </c>
      <c r="AT12" s="30">
        <f t="shared" si="15"/>
        <v>0</v>
      </c>
      <c r="AU12" s="30">
        <f t="shared" si="16"/>
        <v>0</v>
      </c>
      <c r="AV12" s="55">
        <f t="shared" si="17"/>
        <v>0</v>
      </c>
      <c r="AW12" s="55">
        <f t="shared" si="18"/>
        <v>0</v>
      </c>
      <c r="AX12" s="30">
        <f t="shared" si="19"/>
        <v>0</v>
      </c>
      <c r="AY12" s="30">
        <f t="shared" si="20"/>
        <v>0</v>
      </c>
      <c r="AZ12" s="55">
        <f t="shared" si="21"/>
        <v>0</v>
      </c>
      <c r="BA12" s="55">
        <f t="shared" si="22"/>
        <v>0</v>
      </c>
      <c r="BB12" s="30">
        <f t="shared" si="23"/>
        <v>0</v>
      </c>
      <c r="BC12" s="30">
        <f t="shared" si="24"/>
        <v>0</v>
      </c>
      <c r="BD12" s="55">
        <f t="shared" si="25"/>
        <v>0</v>
      </c>
      <c r="BE12" s="55">
        <f t="shared" si="26"/>
        <v>0</v>
      </c>
      <c r="BF12" s="30">
        <f t="shared" si="27"/>
        <v>0</v>
      </c>
      <c r="BG12" s="30">
        <f t="shared" si="28"/>
        <v>0</v>
      </c>
    </row>
    <row r="13" spans="1:59" ht="15" customHeight="1">
      <c r="A13" s="26">
        <v>6</v>
      </c>
      <c r="B13" s="124" t="s">
        <v>13</v>
      </c>
      <c r="C13" s="171">
        <f>'По області середня'!M11</f>
        <v>10.37</v>
      </c>
      <c r="D13" s="170">
        <f>'По області середня'!O11</f>
        <v>13.34</v>
      </c>
      <c r="E13" s="169">
        <f>'По області середня'!Q11</f>
        <v>11.76</v>
      </c>
      <c r="F13" s="155"/>
      <c r="G13" s="154"/>
      <c r="H13" s="152"/>
      <c r="I13" s="153"/>
      <c r="J13" s="106">
        <v>12</v>
      </c>
      <c r="K13" s="107">
        <v>14</v>
      </c>
      <c r="L13" s="106">
        <v>13</v>
      </c>
      <c r="M13" s="107">
        <v>14</v>
      </c>
      <c r="N13" s="136"/>
      <c r="O13" s="73"/>
      <c r="P13" s="81"/>
      <c r="Q13" s="80"/>
      <c r="R13" s="32"/>
      <c r="S13" s="73"/>
      <c r="T13" s="81"/>
      <c r="U13" s="80"/>
      <c r="V13" s="32"/>
      <c r="W13" s="73"/>
      <c r="X13" s="81"/>
      <c r="Y13" s="80"/>
      <c r="Z13" s="32"/>
      <c r="AA13" s="73"/>
      <c r="AB13" s="81"/>
      <c r="AC13" s="33"/>
      <c r="AD13" s="31">
        <f t="shared" si="29"/>
        <v>12</v>
      </c>
      <c r="AE13" s="29">
        <f t="shared" si="0"/>
        <v>14</v>
      </c>
      <c r="AF13" s="15">
        <f t="shared" si="1"/>
        <v>156</v>
      </c>
      <c r="AG13" s="16">
        <f t="shared" si="2"/>
        <v>2</v>
      </c>
      <c r="AH13" s="15">
        <f t="shared" si="3"/>
        <v>196</v>
      </c>
      <c r="AI13" s="16">
        <f t="shared" si="4"/>
        <v>2</v>
      </c>
      <c r="AJ13" s="54">
        <f t="shared" si="5"/>
        <v>0</v>
      </c>
      <c r="AK13" s="54">
        <f t="shared" si="6"/>
        <v>0</v>
      </c>
      <c r="AL13" s="30">
        <f t="shared" si="7"/>
        <v>0</v>
      </c>
      <c r="AM13" s="30">
        <f t="shared" si="8"/>
        <v>0</v>
      </c>
      <c r="AN13" s="55">
        <f t="shared" si="9"/>
        <v>1</v>
      </c>
      <c r="AO13" s="55">
        <f t="shared" si="10"/>
        <v>1</v>
      </c>
      <c r="AP13" s="30">
        <f t="shared" si="11"/>
        <v>1</v>
      </c>
      <c r="AQ13" s="30">
        <f t="shared" si="12"/>
        <v>1</v>
      </c>
      <c r="AR13" s="55">
        <f t="shared" si="13"/>
        <v>0</v>
      </c>
      <c r="AS13" s="55">
        <f t="shared" si="14"/>
        <v>0</v>
      </c>
      <c r="AT13" s="30">
        <f t="shared" si="15"/>
        <v>0</v>
      </c>
      <c r="AU13" s="30">
        <f t="shared" si="16"/>
        <v>0</v>
      </c>
      <c r="AV13" s="55">
        <f t="shared" si="17"/>
        <v>0</v>
      </c>
      <c r="AW13" s="55">
        <f t="shared" si="18"/>
        <v>0</v>
      </c>
      <c r="AX13" s="30">
        <f t="shared" si="19"/>
        <v>0</v>
      </c>
      <c r="AY13" s="30">
        <f t="shared" si="20"/>
        <v>0</v>
      </c>
      <c r="AZ13" s="55">
        <f t="shared" si="21"/>
        <v>0</v>
      </c>
      <c r="BA13" s="55">
        <f t="shared" si="22"/>
        <v>0</v>
      </c>
      <c r="BB13" s="30">
        <f t="shared" si="23"/>
        <v>0</v>
      </c>
      <c r="BC13" s="30">
        <f t="shared" si="24"/>
        <v>0</v>
      </c>
      <c r="BD13" s="55">
        <f t="shared" si="25"/>
        <v>0</v>
      </c>
      <c r="BE13" s="55">
        <f t="shared" si="26"/>
        <v>0</v>
      </c>
      <c r="BF13" s="30">
        <f t="shared" si="27"/>
        <v>0</v>
      </c>
      <c r="BG13" s="30">
        <f t="shared" si="28"/>
        <v>0</v>
      </c>
    </row>
    <row r="14" spans="1:59" ht="15" customHeight="1">
      <c r="A14" s="26">
        <v>7</v>
      </c>
      <c r="B14" s="124" t="s">
        <v>20</v>
      </c>
      <c r="C14" s="160">
        <f>'По області середня'!M12</f>
        <v>19.13</v>
      </c>
      <c r="D14" s="127">
        <f>'По області середня'!O12</f>
        <v>20.25</v>
      </c>
      <c r="E14" s="161">
        <f>'По області середня'!Q12</f>
        <v>19.69</v>
      </c>
      <c r="F14" s="155"/>
      <c r="G14" s="154"/>
      <c r="H14" s="152"/>
      <c r="I14" s="153"/>
      <c r="J14" s="106">
        <v>19</v>
      </c>
      <c r="K14" s="107">
        <v>20</v>
      </c>
      <c r="L14" s="106">
        <v>19</v>
      </c>
      <c r="M14" s="107">
        <v>20</v>
      </c>
      <c r="N14" s="136"/>
      <c r="O14" s="73"/>
      <c r="P14" s="81"/>
      <c r="Q14" s="80"/>
      <c r="R14" s="32"/>
      <c r="S14" s="73"/>
      <c r="T14" s="81"/>
      <c r="U14" s="80"/>
      <c r="V14" s="32"/>
      <c r="W14" s="73"/>
      <c r="X14" s="81"/>
      <c r="Y14" s="80"/>
      <c r="Z14" s="32"/>
      <c r="AA14" s="73"/>
      <c r="AB14" s="81"/>
      <c r="AC14" s="33"/>
      <c r="AD14" s="31">
        <f t="shared" si="29"/>
        <v>19</v>
      </c>
      <c r="AE14" s="29">
        <f t="shared" si="0"/>
        <v>20</v>
      </c>
      <c r="AF14" s="15">
        <f t="shared" si="1"/>
        <v>361</v>
      </c>
      <c r="AG14" s="16">
        <f t="shared" si="2"/>
        <v>2</v>
      </c>
      <c r="AH14" s="15">
        <f t="shared" si="3"/>
        <v>400</v>
      </c>
      <c r="AI14" s="16">
        <f t="shared" si="4"/>
        <v>2</v>
      </c>
      <c r="AJ14" s="54">
        <f t="shared" si="5"/>
        <v>0</v>
      </c>
      <c r="AK14" s="54">
        <f t="shared" si="6"/>
        <v>0</v>
      </c>
      <c r="AL14" s="30">
        <f t="shared" si="7"/>
        <v>0</v>
      </c>
      <c r="AM14" s="30">
        <f t="shared" si="8"/>
        <v>0</v>
      </c>
      <c r="AN14" s="55">
        <f t="shared" si="9"/>
        <v>1</v>
      </c>
      <c r="AO14" s="55">
        <f t="shared" si="10"/>
        <v>1</v>
      </c>
      <c r="AP14" s="30">
        <f t="shared" si="11"/>
        <v>1</v>
      </c>
      <c r="AQ14" s="30">
        <f t="shared" si="12"/>
        <v>1</v>
      </c>
      <c r="AR14" s="55">
        <f t="shared" si="13"/>
        <v>0</v>
      </c>
      <c r="AS14" s="55">
        <f t="shared" si="14"/>
        <v>0</v>
      </c>
      <c r="AT14" s="30">
        <f t="shared" si="15"/>
        <v>0</v>
      </c>
      <c r="AU14" s="30">
        <f t="shared" si="16"/>
        <v>0</v>
      </c>
      <c r="AV14" s="55">
        <f t="shared" si="17"/>
        <v>0</v>
      </c>
      <c r="AW14" s="55">
        <f t="shared" si="18"/>
        <v>0</v>
      </c>
      <c r="AX14" s="30">
        <f t="shared" si="19"/>
        <v>0</v>
      </c>
      <c r="AY14" s="30">
        <f t="shared" si="20"/>
        <v>0</v>
      </c>
      <c r="AZ14" s="55">
        <f t="shared" si="21"/>
        <v>0</v>
      </c>
      <c r="BA14" s="55">
        <f t="shared" si="22"/>
        <v>0</v>
      </c>
      <c r="BB14" s="30">
        <f t="shared" si="23"/>
        <v>0</v>
      </c>
      <c r="BC14" s="30">
        <f t="shared" si="24"/>
        <v>0</v>
      </c>
      <c r="BD14" s="55">
        <f t="shared" si="25"/>
        <v>0</v>
      </c>
      <c r="BE14" s="55">
        <f t="shared" si="26"/>
        <v>0</v>
      </c>
      <c r="BF14" s="30">
        <f t="shared" si="27"/>
        <v>0</v>
      </c>
      <c r="BG14" s="30">
        <f t="shared" si="28"/>
        <v>0</v>
      </c>
    </row>
    <row r="15" spans="1:59" ht="15" customHeight="1">
      <c r="A15" s="26">
        <v>8</v>
      </c>
      <c r="B15" s="125" t="s">
        <v>129</v>
      </c>
      <c r="C15" s="160">
        <f>'По області середня'!M13</f>
        <v>21.87</v>
      </c>
      <c r="D15" s="127">
        <f>'По області середня'!O13</f>
        <v>24.75</v>
      </c>
      <c r="E15" s="161">
        <f>'По області середня'!Q13</f>
        <v>23.27</v>
      </c>
      <c r="F15" s="155"/>
      <c r="G15" s="154"/>
      <c r="H15" s="152"/>
      <c r="I15" s="153"/>
      <c r="J15" s="106">
        <v>21</v>
      </c>
      <c r="K15" s="107">
        <v>23</v>
      </c>
      <c r="L15" s="106">
        <v>21</v>
      </c>
      <c r="M15" s="107">
        <v>25</v>
      </c>
      <c r="N15" s="136"/>
      <c r="O15" s="73"/>
      <c r="P15" s="81"/>
      <c r="Q15" s="80"/>
      <c r="R15" s="32"/>
      <c r="S15" s="73"/>
      <c r="T15" s="81"/>
      <c r="U15" s="80"/>
      <c r="V15" s="32"/>
      <c r="W15" s="73"/>
      <c r="X15" s="81"/>
      <c r="Y15" s="80"/>
      <c r="Z15" s="32"/>
      <c r="AA15" s="73"/>
      <c r="AB15" s="81"/>
      <c r="AC15" s="33"/>
      <c r="AD15" s="31">
        <f t="shared" si="29"/>
        <v>21</v>
      </c>
      <c r="AE15" s="29">
        <f t="shared" si="0"/>
        <v>25</v>
      </c>
      <c r="AF15" s="15">
        <f t="shared" si="1"/>
        <v>441</v>
      </c>
      <c r="AG15" s="16">
        <f t="shared" si="2"/>
        <v>2</v>
      </c>
      <c r="AH15" s="15">
        <f t="shared" si="3"/>
        <v>575</v>
      </c>
      <c r="AI15" s="16">
        <f t="shared" si="4"/>
        <v>2</v>
      </c>
      <c r="AJ15" s="54">
        <f t="shared" si="5"/>
        <v>0</v>
      </c>
      <c r="AK15" s="54">
        <f t="shared" si="6"/>
        <v>0</v>
      </c>
      <c r="AL15" s="30">
        <f t="shared" si="7"/>
        <v>0</v>
      </c>
      <c r="AM15" s="30">
        <f t="shared" si="8"/>
        <v>0</v>
      </c>
      <c r="AN15" s="55">
        <f t="shared" si="9"/>
        <v>1</v>
      </c>
      <c r="AO15" s="55">
        <f t="shared" si="10"/>
        <v>1</v>
      </c>
      <c r="AP15" s="30">
        <f t="shared" si="11"/>
        <v>1</v>
      </c>
      <c r="AQ15" s="30">
        <f t="shared" si="12"/>
        <v>1</v>
      </c>
      <c r="AR15" s="55">
        <f t="shared" si="13"/>
        <v>0</v>
      </c>
      <c r="AS15" s="55">
        <f t="shared" si="14"/>
        <v>0</v>
      </c>
      <c r="AT15" s="30">
        <f t="shared" si="15"/>
        <v>0</v>
      </c>
      <c r="AU15" s="30">
        <f t="shared" si="16"/>
        <v>0</v>
      </c>
      <c r="AV15" s="55">
        <f t="shared" si="17"/>
        <v>0</v>
      </c>
      <c r="AW15" s="55">
        <f t="shared" si="18"/>
        <v>0</v>
      </c>
      <c r="AX15" s="30">
        <f t="shared" si="19"/>
        <v>0</v>
      </c>
      <c r="AY15" s="30">
        <f t="shared" si="20"/>
        <v>0</v>
      </c>
      <c r="AZ15" s="55">
        <f t="shared" si="21"/>
        <v>0</v>
      </c>
      <c r="BA15" s="55">
        <f t="shared" si="22"/>
        <v>0</v>
      </c>
      <c r="BB15" s="30">
        <f t="shared" si="23"/>
        <v>0</v>
      </c>
      <c r="BC15" s="30">
        <f t="shared" si="24"/>
        <v>0</v>
      </c>
      <c r="BD15" s="55">
        <f t="shared" si="25"/>
        <v>0</v>
      </c>
      <c r="BE15" s="55">
        <f t="shared" si="26"/>
        <v>0</v>
      </c>
      <c r="BF15" s="30">
        <f t="shared" si="27"/>
        <v>0</v>
      </c>
      <c r="BG15" s="30">
        <f t="shared" si="28"/>
        <v>0</v>
      </c>
    </row>
    <row r="16" spans="1:59" ht="15" customHeight="1">
      <c r="A16" s="26">
        <v>9</v>
      </c>
      <c r="B16" s="124" t="s">
        <v>14</v>
      </c>
      <c r="C16" s="160">
        <f>'По області середня'!M14</f>
        <v>11.6</v>
      </c>
      <c r="D16" s="127">
        <f>'По області середня'!O14</f>
        <v>13.03</v>
      </c>
      <c r="E16" s="161">
        <f>'По області середня'!Q14</f>
        <v>12.3</v>
      </c>
      <c r="F16" s="155"/>
      <c r="G16" s="154"/>
      <c r="H16" s="152"/>
      <c r="I16" s="153"/>
      <c r="J16" s="106">
        <v>12.5</v>
      </c>
      <c r="K16" s="107">
        <v>13</v>
      </c>
      <c r="L16" s="106">
        <v>13</v>
      </c>
      <c r="M16" s="107">
        <v>13</v>
      </c>
      <c r="N16" s="136"/>
      <c r="O16" s="73"/>
      <c r="P16" s="81"/>
      <c r="Q16" s="80"/>
      <c r="R16" s="32"/>
      <c r="S16" s="73"/>
      <c r="T16" s="81"/>
      <c r="U16" s="80"/>
      <c r="V16" s="32"/>
      <c r="W16" s="73"/>
      <c r="X16" s="81"/>
      <c r="Y16" s="80"/>
      <c r="Z16" s="32"/>
      <c r="AA16" s="73"/>
      <c r="AB16" s="81"/>
      <c r="AC16" s="33"/>
      <c r="AD16" s="31">
        <f t="shared" si="29"/>
        <v>12.5</v>
      </c>
      <c r="AE16" s="29">
        <f t="shared" si="0"/>
        <v>13</v>
      </c>
      <c r="AF16" s="15">
        <f t="shared" si="1"/>
        <v>162.5</v>
      </c>
      <c r="AG16" s="16">
        <f t="shared" si="2"/>
        <v>2</v>
      </c>
      <c r="AH16" s="15">
        <f t="shared" si="3"/>
        <v>169</v>
      </c>
      <c r="AI16" s="16">
        <f t="shared" si="4"/>
        <v>2</v>
      </c>
      <c r="AJ16" s="54">
        <f t="shared" si="5"/>
        <v>0</v>
      </c>
      <c r="AK16" s="54">
        <f t="shared" si="6"/>
        <v>0</v>
      </c>
      <c r="AL16" s="30">
        <f t="shared" si="7"/>
        <v>0</v>
      </c>
      <c r="AM16" s="30">
        <f t="shared" si="8"/>
        <v>0</v>
      </c>
      <c r="AN16" s="55">
        <f t="shared" si="9"/>
        <v>1</v>
      </c>
      <c r="AO16" s="55">
        <f t="shared" si="10"/>
        <v>1</v>
      </c>
      <c r="AP16" s="30">
        <f t="shared" si="11"/>
        <v>1</v>
      </c>
      <c r="AQ16" s="30">
        <f t="shared" si="12"/>
        <v>1</v>
      </c>
      <c r="AR16" s="55">
        <f t="shared" si="13"/>
        <v>0</v>
      </c>
      <c r="AS16" s="55">
        <f t="shared" si="14"/>
        <v>0</v>
      </c>
      <c r="AT16" s="30">
        <f t="shared" si="15"/>
        <v>0</v>
      </c>
      <c r="AU16" s="30">
        <f t="shared" si="16"/>
        <v>0</v>
      </c>
      <c r="AV16" s="55">
        <f t="shared" si="17"/>
        <v>0</v>
      </c>
      <c r="AW16" s="55">
        <f t="shared" si="18"/>
        <v>0</v>
      </c>
      <c r="AX16" s="30">
        <f t="shared" si="19"/>
        <v>0</v>
      </c>
      <c r="AY16" s="30">
        <f t="shared" si="20"/>
        <v>0</v>
      </c>
      <c r="AZ16" s="55">
        <f t="shared" si="21"/>
        <v>0</v>
      </c>
      <c r="BA16" s="55">
        <f t="shared" si="22"/>
        <v>0</v>
      </c>
      <c r="BB16" s="30">
        <f t="shared" si="23"/>
        <v>0</v>
      </c>
      <c r="BC16" s="30">
        <f t="shared" si="24"/>
        <v>0</v>
      </c>
      <c r="BD16" s="55">
        <f t="shared" si="25"/>
        <v>0</v>
      </c>
      <c r="BE16" s="55">
        <f t="shared" si="26"/>
        <v>0</v>
      </c>
      <c r="BF16" s="30">
        <f t="shared" si="27"/>
        <v>0</v>
      </c>
      <c r="BG16" s="30">
        <f t="shared" si="28"/>
        <v>0</v>
      </c>
    </row>
    <row r="17" spans="1:59" ht="15" customHeight="1">
      <c r="A17" s="26">
        <v>10</v>
      </c>
      <c r="B17" s="124" t="s">
        <v>7</v>
      </c>
      <c r="C17" s="160">
        <f>'По області середня'!M15</f>
        <v>10.18</v>
      </c>
      <c r="D17" s="127">
        <f>'По області середня'!O15</f>
        <v>11.33</v>
      </c>
      <c r="E17" s="161">
        <f>'По області середня'!Q15</f>
        <v>10.74</v>
      </c>
      <c r="F17" s="155"/>
      <c r="G17" s="154"/>
      <c r="H17" s="152"/>
      <c r="I17" s="153"/>
      <c r="J17" s="106">
        <v>10</v>
      </c>
      <c r="K17" s="107">
        <v>12.5</v>
      </c>
      <c r="L17" s="106">
        <v>10.5</v>
      </c>
      <c r="M17" s="107">
        <v>12.25</v>
      </c>
      <c r="N17" s="136"/>
      <c r="O17" s="73"/>
      <c r="P17" s="81"/>
      <c r="Q17" s="80"/>
      <c r="R17" s="32"/>
      <c r="S17" s="73"/>
      <c r="T17" s="81"/>
      <c r="U17" s="80"/>
      <c r="V17" s="32"/>
      <c r="W17" s="73"/>
      <c r="X17" s="81"/>
      <c r="Y17" s="80"/>
      <c r="Z17" s="32"/>
      <c r="AA17" s="73"/>
      <c r="AB17" s="81"/>
      <c r="AC17" s="33"/>
      <c r="AD17" s="31">
        <f t="shared" si="29"/>
        <v>10</v>
      </c>
      <c r="AE17" s="29">
        <f t="shared" si="0"/>
        <v>12.5</v>
      </c>
      <c r="AF17" s="15">
        <f t="shared" si="1"/>
        <v>105</v>
      </c>
      <c r="AG17" s="16">
        <f t="shared" si="2"/>
        <v>2</v>
      </c>
      <c r="AH17" s="15">
        <f t="shared" si="3"/>
        <v>153.13</v>
      </c>
      <c r="AI17" s="16">
        <f t="shared" si="4"/>
        <v>2</v>
      </c>
      <c r="AJ17" s="54">
        <f t="shared" si="5"/>
        <v>0</v>
      </c>
      <c r="AK17" s="54">
        <f t="shared" si="6"/>
        <v>0</v>
      </c>
      <c r="AL17" s="30">
        <f t="shared" si="7"/>
        <v>0</v>
      </c>
      <c r="AM17" s="30">
        <f t="shared" si="8"/>
        <v>0</v>
      </c>
      <c r="AN17" s="55">
        <f t="shared" si="9"/>
        <v>1</v>
      </c>
      <c r="AO17" s="55">
        <f t="shared" si="10"/>
        <v>1</v>
      </c>
      <c r="AP17" s="30">
        <f t="shared" si="11"/>
        <v>1</v>
      </c>
      <c r="AQ17" s="30">
        <f t="shared" si="12"/>
        <v>1</v>
      </c>
      <c r="AR17" s="55">
        <f t="shared" si="13"/>
        <v>0</v>
      </c>
      <c r="AS17" s="55">
        <f t="shared" si="14"/>
        <v>0</v>
      </c>
      <c r="AT17" s="30">
        <f t="shared" si="15"/>
        <v>0</v>
      </c>
      <c r="AU17" s="30">
        <f t="shared" si="16"/>
        <v>0</v>
      </c>
      <c r="AV17" s="55">
        <f t="shared" si="17"/>
        <v>0</v>
      </c>
      <c r="AW17" s="55">
        <f t="shared" si="18"/>
        <v>0</v>
      </c>
      <c r="AX17" s="30">
        <f t="shared" si="19"/>
        <v>0</v>
      </c>
      <c r="AY17" s="30">
        <f t="shared" si="20"/>
        <v>0</v>
      </c>
      <c r="AZ17" s="55">
        <f t="shared" si="21"/>
        <v>0</v>
      </c>
      <c r="BA17" s="55">
        <f t="shared" si="22"/>
        <v>0</v>
      </c>
      <c r="BB17" s="30">
        <f t="shared" si="23"/>
        <v>0</v>
      </c>
      <c r="BC17" s="30">
        <f t="shared" si="24"/>
        <v>0</v>
      </c>
      <c r="BD17" s="55">
        <f t="shared" si="25"/>
        <v>0</v>
      </c>
      <c r="BE17" s="55">
        <f t="shared" si="26"/>
        <v>0</v>
      </c>
      <c r="BF17" s="30">
        <f t="shared" si="27"/>
        <v>0</v>
      </c>
      <c r="BG17" s="30">
        <f t="shared" si="28"/>
        <v>0</v>
      </c>
    </row>
    <row r="18" spans="1:59" ht="15" customHeight="1">
      <c r="A18" s="26">
        <v>11</v>
      </c>
      <c r="B18" s="124" t="s">
        <v>2</v>
      </c>
      <c r="C18" s="160">
        <f>'По області середня'!M16</f>
        <v>11.62</v>
      </c>
      <c r="D18" s="127">
        <f>'По області середня'!O16</f>
        <v>12.55</v>
      </c>
      <c r="E18" s="161">
        <f>'По області середня'!Q16</f>
        <v>12.08</v>
      </c>
      <c r="F18" s="155"/>
      <c r="G18" s="154"/>
      <c r="H18" s="152"/>
      <c r="I18" s="153"/>
      <c r="J18" s="106"/>
      <c r="K18" s="107"/>
      <c r="L18" s="106"/>
      <c r="M18" s="107"/>
      <c r="N18" s="136"/>
      <c r="O18" s="73"/>
      <c r="P18" s="81"/>
      <c r="Q18" s="80"/>
      <c r="R18" s="32"/>
      <c r="S18" s="73"/>
      <c r="T18" s="81"/>
      <c r="U18" s="80"/>
      <c r="V18" s="32"/>
      <c r="W18" s="73"/>
      <c r="X18" s="81"/>
      <c r="Y18" s="80"/>
      <c r="Z18" s="32"/>
      <c r="AA18" s="73"/>
      <c r="AB18" s="81"/>
      <c r="AC18" s="33"/>
      <c r="AD18" s="31" t="e">
        <f t="shared" si="29"/>
        <v>#NUM!</v>
      </c>
      <c r="AE18" s="29">
        <f t="shared" si="0"/>
        <v>0</v>
      </c>
      <c r="AF18" s="15">
        <f t="shared" si="1"/>
        <v>1</v>
      </c>
      <c r="AG18" s="16">
        <f t="shared" si="2"/>
        <v>0</v>
      </c>
      <c r="AH18" s="15">
        <f t="shared" si="3"/>
        <v>1</v>
      </c>
      <c r="AI18" s="16">
        <f t="shared" si="4"/>
        <v>0</v>
      </c>
      <c r="AJ18" s="54">
        <f t="shared" si="5"/>
        <v>0</v>
      </c>
      <c r="AK18" s="54">
        <f t="shared" si="6"/>
        <v>0</v>
      </c>
      <c r="AL18" s="30">
        <f t="shared" si="7"/>
        <v>0</v>
      </c>
      <c r="AM18" s="30">
        <f t="shared" si="8"/>
        <v>0</v>
      </c>
      <c r="AN18" s="55">
        <f t="shared" si="9"/>
        <v>0</v>
      </c>
      <c r="AO18" s="55">
        <f t="shared" si="10"/>
        <v>0</v>
      </c>
      <c r="AP18" s="30">
        <f t="shared" si="11"/>
        <v>0</v>
      </c>
      <c r="AQ18" s="30">
        <f t="shared" si="12"/>
        <v>0</v>
      </c>
      <c r="AR18" s="55">
        <f t="shared" si="13"/>
        <v>0</v>
      </c>
      <c r="AS18" s="55">
        <f t="shared" si="14"/>
        <v>0</v>
      </c>
      <c r="AT18" s="30">
        <f t="shared" si="15"/>
        <v>0</v>
      </c>
      <c r="AU18" s="30">
        <f t="shared" si="16"/>
        <v>0</v>
      </c>
      <c r="AV18" s="55">
        <f t="shared" si="17"/>
        <v>0</v>
      </c>
      <c r="AW18" s="55">
        <f t="shared" si="18"/>
        <v>0</v>
      </c>
      <c r="AX18" s="30">
        <f t="shared" si="19"/>
        <v>0</v>
      </c>
      <c r="AY18" s="30">
        <f t="shared" si="20"/>
        <v>0</v>
      </c>
      <c r="AZ18" s="55">
        <f t="shared" si="21"/>
        <v>0</v>
      </c>
      <c r="BA18" s="55">
        <f t="shared" si="22"/>
        <v>0</v>
      </c>
      <c r="BB18" s="30">
        <f t="shared" si="23"/>
        <v>0</v>
      </c>
      <c r="BC18" s="30">
        <f t="shared" si="24"/>
        <v>0</v>
      </c>
      <c r="BD18" s="55">
        <f t="shared" si="25"/>
        <v>0</v>
      </c>
      <c r="BE18" s="55">
        <f t="shared" si="26"/>
        <v>0</v>
      </c>
      <c r="BF18" s="30">
        <f t="shared" si="27"/>
        <v>0</v>
      </c>
      <c r="BG18" s="30">
        <f t="shared" si="28"/>
        <v>0</v>
      </c>
    </row>
    <row r="19" spans="1:59" ht="15" customHeight="1">
      <c r="A19" s="26">
        <v>12</v>
      </c>
      <c r="B19" s="124" t="s">
        <v>21</v>
      </c>
      <c r="C19" s="160">
        <f>'По області середня'!M17</f>
        <v>24.92</v>
      </c>
      <c r="D19" s="127">
        <f>'По області середня'!O17</f>
        <v>27.08</v>
      </c>
      <c r="E19" s="161">
        <f>'По області середня'!Q17</f>
        <v>25.98</v>
      </c>
      <c r="F19" s="155"/>
      <c r="G19" s="154"/>
      <c r="H19" s="152"/>
      <c r="I19" s="153"/>
      <c r="J19" s="106">
        <v>24</v>
      </c>
      <c r="K19" s="107">
        <v>27</v>
      </c>
      <c r="L19" s="106">
        <v>25</v>
      </c>
      <c r="M19" s="107">
        <v>25</v>
      </c>
      <c r="N19" s="136"/>
      <c r="O19" s="73"/>
      <c r="P19" s="81"/>
      <c r="Q19" s="80"/>
      <c r="R19" s="32"/>
      <c r="S19" s="73"/>
      <c r="T19" s="81"/>
      <c r="U19" s="80"/>
      <c r="V19" s="32"/>
      <c r="W19" s="73"/>
      <c r="X19" s="81"/>
      <c r="Y19" s="80"/>
      <c r="Z19" s="32"/>
      <c r="AA19" s="73"/>
      <c r="AB19" s="81"/>
      <c r="AC19" s="33"/>
      <c r="AD19" s="31">
        <f t="shared" si="29"/>
        <v>24</v>
      </c>
      <c r="AE19" s="29">
        <f t="shared" si="0"/>
        <v>27</v>
      </c>
      <c r="AF19" s="15">
        <f t="shared" si="1"/>
        <v>600</v>
      </c>
      <c r="AG19" s="16">
        <f t="shared" si="2"/>
        <v>2</v>
      </c>
      <c r="AH19" s="15">
        <f t="shared" si="3"/>
        <v>675</v>
      </c>
      <c r="AI19" s="16">
        <f t="shared" si="4"/>
        <v>2</v>
      </c>
      <c r="AJ19" s="54">
        <f t="shared" si="5"/>
        <v>0</v>
      </c>
      <c r="AK19" s="54">
        <f t="shared" si="6"/>
        <v>0</v>
      </c>
      <c r="AL19" s="30">
        <f t="shared" si="7"/>
        <v>0</v>
      </c>
      <c r="AM19" s="30">
        <f t="shared" si="8"/>
        <v>0</v>
      </c>
      <c r="AN19" s="55">
        <f t="shared" si="9"/>
        <v>1</v>
      </c>
      <c r="AO19" s="55">
        <f t="shared" si="10"/>
        <v>1</v>
      </c>
      <c r="AP19" s="30">
        <f t="shared" si="11"/>
        <v>1</v>
      </c>
      <c r="AQ19" s="30">
        <f t="shared" si="12"/>
        <v>1</v>
      </c>
      <c r="AR19" s="55">
        <f t="shared" si="13"/>
        <v>0</v>
      </c>
      <c r="AS19" s="55">
        <f t="shared" si="14"/>
        <v>0</v>
      </c>
      <c r="AT19" s="30">
        <f t="shared" si="15"/>
        <v>0</v>
      </c>
      <c r="AU19" s="30">
        <f t="shared" si="16"/>
        <v>0</v>
      </c>
      <c r="AV19" s="55">
        <f t="shared" si="17"/>
        <v>0</v>
      </c>
      <c r="AW19" s="55">
        <f t="shared" si="18"/>
        <v>0</v>
      </c>
      <c r="AX19" s="30">
        <f t="shared" si="19"/>
        <v>0</v>
      </c>
      <c r="AY19" s="30">
        <f t="shared" si="20"/>
        <v>0</v>
      </c>
      <c r="AZ19" s="55">
        <f t="shared" si="21"/>
        <v>0</v>
      </c>
      <c r="BA19" s="55">
        <f t="shared" si="22"/>
        <v>0</v>
      </c>
      <c r="BB19" s="30">
        <f t="shared" si="23"/>
        <v>0</v>
      </c>
      <c r="BC19" s="30">
        <f t="shared" si="24"/>
        <v>0</v>
      </c>
      <c r="BD19" s="55">
        <f t="shared" si="25"/>
        <v>0</v>
      </c>
      <c r="BE19" s="55">
        <f t="shared" si="26"/>
        <v>0</v>
      </c>
      <c r="BF19" s="30">
        <f t="shared" si="27"/>
        <v>0</v>
      </c>
      <c r="BG19" s="30">
        <f t="shared" si="28"/>
        <v>0</v>
      </c>
    </row>
    <row r="20" spans="1:59" ht="15" customHeight="1">
      <c r="A20" s="26">
        <v>13</v>
      </c>
      <c r="B20" s="124" t="s">
        <v>22</v>
      </c>
      <c r="C20" s="160">
        <f>'По області середня'!M18</f>
        <v>11.09</v>
      </c>
      <c r="D20" s="127">
        <f>'По області середня'!O18</f>
        <v>12.09</v>
      </c>
      <c r="E20" s="161">
        <f>'По області середня'!Q18</f>
        <v>11.58</v>
      </c>
      <c r="F20" s="155"/>
      <c r="G20" s="154"/>
      <c r="H20" s="152"/>
      <c r="I20" s="153"/>
      <c r="J20" s="106">
        <v>11.5</v>
      </c>
      <c r="K20" s="107">
        <v>12</v>
      </c>
      <c r="L20" s="106">
        <v>11</v>
      </c>
      <c r="M20" s="107">
        <v>12</v>
      </c>
      <c r="N20" s="136"/>
      <c r="O20" s="73"/>
      <c r="P20" s="81"/>
      <c r="Q20" s="80"/>
      <c r="R20" s="32"/>
      <c r="S20" s="73"/>
      <c r="T20" s="81"/>
      <c r="U20" s="80"/>
      <c r="V20" s="32"/>
      <c r="W20" s="73"/>
      <c r="X20" s="81"/>
      <c r="Y20" s="80"/>
      <c r="Z20" s="32"/>
      <c r="AA20" s="73"/>
      <c r="AB20" s="81"/>
      <c r="AC20" s="33"/>
      <c r="AD20" s="31">
        <f t="shared" si="29"/>
        <v>11</v>
      </c>
      <c r="AE20" s="29">
        <f t="shared" si="0"/>
        <v>12</v>
      </c>
      <c r="AF20" s="15">
        <f t="shared" si="1"/>
        <v>126.5</v>
      </c>
      <c r="AG20" s="16">
        <f t="shared" si="2"/>
        <v>2</v>
      </c>
      <c r="AH20" s="15">
        <f t="shared" si="3"/>
        <v>144</v>
      </c>
      <c r="AI20" s="16">
        <f t="shared" si="4"/>
        <v>2</v>
      </c>
      <c r="AJ20" s="54">
        <f t="shared" si="5"/>
        <v>0</v>
      </c>
      <c r="AK20" s="54">
        <f t="shared" si="6"/>
        <v>0</v>
      </c>
      <c r="AL20" s="30">
        <f t="shared" si="7"/>
        <v>0</v>
      </c>
      <c r="AM20" s="30">
        <f t="shared" si="8"/>
        <v>0</v>
      </c>
      <c r="AN20" s="55">
        <f t="shared" si="9"/>
        <v>1</v>
      </c>
      <c r="AO20" s="55">
        <f t="shared" si="10"/>
        <v>1</v>
      </c>
      <c r="AP20" s="30">
        <f t="shared" si="11"/>
        <v>1</v>
      </c>
      <c r="AQ20" s="30">
        <f t="shared" si="12"/>
        <v>1</v>
      </c>
      <c r="AR20" s="55">
        <f t="shared" si="13"/>
        <v>0</v>
      </c>
      <c r="AS20" s="55">
        <f t="shared" si="14"/>
        <v>0</v>
      </c>
      <c r="AT20" s="30">
        <f t="shared" si="15"/>
        <v>0</v>
      </c>
      <c r="AU20" s="30">
        <f t="shared" si="16"/>
        <v>0</v>
      </c>
      <c r="AV20" s="55">
        <f t="shared" si="17"/>
        <v>0</v>
      </c>
      <c r="AW20" s="55">
        <f t="shared" si="18"/>
        <v>0</v>
      </c>
      <c r="AX20" s="30">
        <f t="shared" si="19"/>
        <v>0</v>
      </c>
      <c r="AY20" s="30">
        <f t="shared" si="20"/>
        <v>0</v>
      </c>
      <c r="AZ20" s="55">
        <f t="shared" si="21"/>
        <v>0</v>
      </c>
      <c r="BA20" s="55">
        <f t="shared" si="22"/>
        <v>0</v>
      </c>
      <c r="BB20" s="30">
        <f t="shared" si="23"/>
        <v>0</v>
      </c>
      <c r="BC20" s="30">
        <f t="shared" si="24"/>
        <v>0</v>
      </c>
      <c r="BD20" s="55">
        <f t="shared" si="25"/>
        <v>0</v>
      </c>
      <c r="BE20" s="55">
        <f t="shared" si="26"/>
        <v>0</v>
      </c>
      <c r="BF20" s="30">
        <f t="shared" si="27"/>
        <v>0</v>
      </c>
      <c r="BG20" s="30">
        <f t="shared" si="28"/>
        <v>0</v>
      </c>
    </row>
    <row r="21" spans="1:59" ht="15" customHeight="1">
      <c r="A21" s="26">
        <v>14</v>
      </c>
      <c r="B21" s="124" t="s">
        <v>220</v>
      </c>
      <c r="C21" s="160">
        <f>'По області середня'!M19</f>
        <v>8.39</v>
      </c>
      <c r="D21" s="127">
        <f>'По області середня'!O19</f>
        <v>10.6</v>
      </c>
      <c r="E21" s="161">
        <f>'По області середня'!Q19</f>
        <v>9.43</v>
      </c>
      <c r="F21" s="155"/>
      <c r="G21" s="154"/>
      <c r="H21" s="152"/>
      <c r="I21" s="153"/>
      <c r="J21" s="106">
        <v>8</v>
      </c>
      <c r="K21" s="107">
        <v>10</v>
      </c>
      <c r="L21" s="106">
        <v>7</v>
      </c>
      <c r="M21" s="107">
        <v>10</v>
      </c>
      <c r="N21" s="136"/>
      <c r="O21" s="73"/>
      <c r="P21" s="81"/>
      <c r="Q21" s="80"/>
      <c r="R21" s="32"/>
      <c r="S21" s="73"/>
      <c r="T21" s="81"/>
      <c r="U21" s="80"/>
      <c r="V21" s="32"/>
      <c r="W21" s="73"/>
      <c r="X21" s="81"/>
      <c r="Y21" s="80"/>
      <c r="Z21" s="32"/>
      <c r="AA21" s="73"/>
      <c r="AB21" s="81"/>
      <c r="AC21" s="33"/>
      <c r="AD21" s="31">
        <f t="shared" si="29"/>
        <v>7</v>
      </c>
      <c r="AE21" s="29">
        <f t="shared" si="0"/>
        <v>10</v>
      </c>
      <c r="AF21" s="15">
        <f t="shared" si="1"/>
        <v>56</v>
      </c>
      <c r="AG21" s="16">
        <f t="shared" si="2"/>
        <v>2</v>
      </c>
      <c r="AH21" s="15">
        <f t="shared" si="3"/>
        <v>100</v>
      </c>
      <c r="AI21" s="16">
        <f t="shared" si="4"/>
        <v>2</v>
      </c>
      <c r="AJ21" s="54">
        <f t="shared" si="5"/>
        <v>0</v>
      </c>
      <c r="AK21" s="54">
        <f t="shared" si="6"/>
        <v>0</v>
      </c>
      <c r="AL21" s="30">
        <f t="shared" si="7"/>
        <v>0</v>
      </c>
      <c r="AM21" s="30">
        <f t="shared" si="8"/>
        <v>0</v>
      </c>
      <c r="AN21" s="55">
        <f t="shared" si="9"/>
        <v>1</v>
      </c>
      <c r="AO21" s="55">
        <f t="shared" si="10"/>
        <v>1</v>
      </c>
      <c r="AP21" s="30">
        <f t="shared" si="11"/>
        <v>1</v>
      </c>
      <c r="AQ21" s="30">
        <f t="shared" si="12"/>
        <v>1</v>
      </c>
      <c r="AR21" s="55">
        <f t="shared" si="13"/>
        <v>0</v>
      </c>
      <c r="AS21" s="55">
        <f t="shared" si="14"/>
        <v>0</v>
      </c>
      <c r="AT21" s="30">
        <f t="shared" si="15"/>
        <v>0</v>
      </c>
      <c r="AU21" s="30">
        <f t="shared" si="16"/>
        <v>0</v>
      </c>
      <c r="AV21" s="55">
        <f t="shared" si="17"/>
        <v>0</v>
      </c>
      <c r="AW21" s="55">
        <f t="shared" si="18"/>
        <v>0</v>
      </c>
      <c r="AX21" s="30">
        <f t="shared" si="19"/>
        <v>0</v>
      </c>
      <c r="AY21" s="30">
        <f t="shared" si="20"/>
        <v>0</v>
      </c>
      <c r="AZ21" s="55">
        <f t="shared" si="21"/>
        <v>0</v>
      </c>
      <c r="BA21" s="55">
        <f t="shared" si="22"/>
        <v>0</v>
      </c>
      <c r="BB21" s="30">
        <f t="shared" si="23"/>
        <v>0</v>
      </c>
      <c r="BC21" s="30">
        <f t="shared" si="24"/>
        <v>0</v>
      </c>
      <c r="BD21" s="55">
        <f t="shared" si="25"/>
        <v>0</v>
      </c>
      <c r="BE21" s="55">
        <f t="shared" si="26"/>
        <v>0</v>
      </c>
      <c r="BF21" s="30">
        <f t="shared" si="27"/>
        <v>0</v>
      </c>
      <c r="BG21" s="30">
        <f t="shared" si="28"/>
        <v>0</v>
      </c>
    </row>
    <row r="22" spans="1:59" ht="15" customHeight="1">
      <c r="A22" s="26">
        <v>15</v>
      </c>
      <c r="B22" s="124" t="s">
        <v>213</v>
      </c>
      <c r="C22" s="160">
        <f>'По області середня'!M20</f>
        <v>3.92</v>
      </c>
      <c r="D22" s="127">
        <f>'По області середня'!O20</f>
        <v>4.36</v>
      </c>
      <c r="E22" s="161">
        <f>'По області середня'!Q20</f>
        <v>4.13</v>
      </c>
      <c r="F22" s="155"/>
      <c r="G22" s="154"/>
      <c r="H22" s="152"/>
      <c r="I22" s="153"/>
      <c r="J22" s="106">
        <v>4</v>
      </c>
      <c r="K22" s="107">
        <v>5</v>
      </c>
      <c r="L22" s="106">
        <v>4</v>
      </c>
      <c r="M22" s="107">
        <v>5</v>
      </c>
      <c r="N22" s="136"/>
      <c r="O22" s="73"/>
      <c r="P22" s="81"/>
      <c r="Q22" s="80"/>
      <c r="R22" s="32"/>
      <c r="S22" s="73"/>
      <c r="T22" s="81"/>
      <c r="U22" s="80"/>
      <c r="V22" s="32"/>
      <c r="W22" s="73"/>
      <c r="X22" s="81"/>
      <c r="Y22" s="80"/>
      <c r="Z22" s="32"/>
      <c r="AA22" s="73"/>
      <c r="AB22" s="81"/>
      <c r="AC22" s="33"/>
      <c r="AD22" s="31">
        <f t="shared" si="29"/>
        <v>4</v>
      </c>
      <c r="AE22" s="29">
        <f t="shared" si="0"/>
        <v>5</v>
      </c>
      <c r="AF22" s="15">
        <f t="shared" si="1"/>
        <v>16</v>
      </c>
      <c r="AG22" s="16">
        <f t="shared" si="2"/>
        <v>2</v>
      </c>
      <c r="AH22" s="15">
        <f t="shared" si="3"/>
        <v>25</v>
      </c>
      <c r="AI22" s="16">
        <f t="shared" si="4"/>
        <v>2</v>
      </c>
      <c r="AJ22" s="54">
        <f t="shared" si="5"/>
        <v>0</v>
      </c>
      <c r="AK22" s="54">
        <f t="shared" si="6"/>
        <v>0</v>
      </c>
      <c r="AL22" s="30">
        <f t="shared" si="7"/>
        <v>0</v>
      </c>
      <c r="AM22" s="30">
        <f t="shared" si="8"/>
        <v>0</v>
      </c>
      <c r="AN22" s="55">
        <f t="shared" si="9"/>
        <v>1</v>
      </c>
      <c r="AO22" s="55">
        <f t="shared" si="10"/>
        <v>1</v>
      </c>
      <c r="AP22" s="30">
        <f t="shared" si="11"/>
        <v>1</v>
      </c>
      <c r="AQ22" s="30">
        <f t="shared" si="12"/>
        <v>1</v>
      </c>
      <c r="AR22" s="55">
        <f t="shared" si="13"/>
        <v>0</v>
      </c>
      <c r="AS22" s="55">
        <f t="shared" si="14"/>
        <v>0</v>
      </c>
      <c r="AT22" s="30">
        <f t="shared" si="15"/>
        <v>0</v>
      </c>
      <c r="AU22" s="30">
        <f t="shared" si="16"/>
        <v>0</v>
      </c>
      <c r="AV22" s="55">
        <f t="shared" si="17"/>
        <v>0</v>
      </c>
      <c r="AW22" s="55">
        <f t="shared" si="18"/>
        <v>0</v>
      </c>
      <c r="AX22" s="30">
        <f t="shared" si="19"/>
        <v>0</v>
      </c>
      <c r="AY22" s="30">
        <f t="shared" si="20"/>
        <v>0</v>
      </c>
      <c r="AZ22" s="55">
        <f t="shared" si="21"/>
        <v>0</v>
      </c>
      <c r="BA22" s="55">
        <f t="shared" si="22"/>
        <v>0</v>
      </c>
      <c r="BB22" s="30">
        <f t="shared" si="23"/>
        <v>0</v>
      </c>
      <c r="BC22" s="30">
        <f t="shared" si="24"/>
        <v>0</v>
      </c>
      <c r="BD22" s="55">
        <f t="shared" si="25"/>
        <v>0</v>
      </c>
      <c r="BE22" s="55">
        <f t="shared" si="26"/>
        <v>0</v>
      </c>
      <c r="BF22" s="30">
        <f t="shared" si="27"/>
        <v>0</v>
      </c>
      <c r="BG22" s="30">
        <f t="shared" si="28"/>
        <v>0</v>
      </c>
    </row>
    <row r="23" spans="1:59" ht="15" customHeight="1">
      <c r="A23" s="26">
        <v>16</v>
      </c>
      <c r="B23" s="124" t="s">
        <v>221</v>
      </c>
      <c r="C23" s="160">
        <f>'По області середня'!M21</f>
        <v>7.53</v>
      </c>
      <c r="D23" s="127">
        <f>'По області середня'!O21</f>
        <v>8.81</v>
      </c>
      <c r="E23" s="161">
        <f>'По області середня'!Q21</f>
        <v>8.15</v>
      </c>
      <c r="F23" s="155"/>
      <c r="G23" s="154"/>
      <c r="H23" s="152"/>
      <c r="I23" s="153"/>
      <c r="J23" s="106">
        <v>7</v>
      </c>
      <c r="K23" s="107">
        <v>8</v>
      </c>
      <c r="L23" s="106">
        <v>7</v>
      </c>
      <c r="M23" s="107">
        <v>8</v>
      </c>
      <c r="N23" s="136"/>
      <c r="O23" s="73"/>
      <c r="P23" s="81"/>
      <c r="Q23" s="80"/>
      <c r="R23" s="32"/>
      <c r="S23" s="73"/>
      <c r="T23" s="81"/>
      <c r="U23" s="80"/>
      <c r="V23" s="32"/>
      <c r="W23" s="73"/>
      <c r="X23" s="81"/>
      <c r="Y23" s="80"/>
      <c r="Z23" s="32"/>
      <c r="AA23" s="73"/>
      <c r="AB23" s="81"/>
      <c r="AC23" s="33"/>
      <c r="AD23" s="31">
        <f t="shared" si="29"/>
        <v>7</v>
      </c>
      <c r="AE23" s="29">
        <f t="shared" si="0"/>
        <v>8</v>
      </c>
      <c r="AF23" s="15">
        <f t="shared" si="1"/>
        <v>49</v>
      </c>
      <c r="AG23" s="16">
        <f t="shared" si="2"/>
        <v>2</v>
      </c>
      <c r="AH23" s="15">
        <f t="shared" si="3"/>
        <v>64</v>
      </c>
      <c r="AI23" s="16">
        <f t="shared" si="4"/>
        <v>2</v>
      </c>
      <c r="AJ23" s="54">
        <f t="shared" si="5"/>
        <v>0</v>
      </c>
      <c r="AK23" s="54">
        <f t="shared" si="6"/>
        <v>0</v>
      </c>
      <c r="AL23" s="30">
        <f t="shared" si="7"/>
        <v>0</v>
      </c>
      <c r="AM23" s="30">
        <f t="shared" si="8"/>
        <v>0</v>
      </c>
      <c r="AN23" s="55">
        <f t="shared" si="9"/>
        <v>1</v>
      </c>
      <c r="AO23" s="55">
        <f t="shared" si="10"/>
        <v>1</v>
      </c>
      <c r="AP23" s="30">
        <f t="shared" si="11"/>
        <v>1</v>
      </c>
      <c r="AQ23" s="30">
        <f t="shared" si="12"/>
        <v>1</v>
      </c>
      <c r="AR23" s="55">
        <f t="shared" si="13"/>
        <v>0</v>
      </c>
      <c r="AS23" s="55">
        <f t="shared" si="14"/>
        <v>0</v>
      </c>
      <c r="AT23" s="30">
        <f t="shared" si="15"/>
        <v>0</v>
      </c>
      <c r="AU23" s="30">
        <f t="shared" si="16"/>
        <v>0</v>
      </c>
      <c r="AV23" s="55">
        <f t="shared" si="17"/>
        <v>0</v>
      </c>
      <c r="AW23" s="55">
        <f t="shared" si="18"/>
        <v>0</v>
      </c>
      <c r="AX23" s="30">
        <f t="shared" si="19"/>
        <v>0</v>
      </c>
      <c r="AY23" s="30">
        <f t="shared" si="20"/>
        <v>0</v>
      </c>
      <c r="AZ23" s="55">
        <f t="shared" si="21"/>
        <v>0</v>
      </c>
      <c r="BA23" s="55">
        <f t="shared" si="22"/>
        <v>0</v>
      </c>
      <c r="BB23" s="30">
        <f t="shared" si="23"/>
        <v>0</v>
      </c>
      <c r="BC23" s="30">
        <f t="shared" si="24"/>
        <v>0</v>
      </c>
      <c r="BD23" s="55">
        <f t="shared" si="25"/>
        <v>0</v>
      </c>
      <c r="BE23" s="55">
        <f t="shared" si="26"/>
        <v>0</v>
      </c>
      <c r="BF23" s="30">
        <f t="shared" si="27"/>
        <v>0</v>
      </c>
      <c r="BG23" s="30">
        <f t="shared" si="28"/>
        <v>0</v>
      </c>
    </row>
    <row r="24" spans="1:59" ht="15" customHeight="1">
      <c r="A24" s="26">
        <v>17</v>
      </c>
      <c r="B24" s="124" t="s">
        <v>212</v>
      </c>
      <c r="C24" s="160">
        <f>'По області середня'!M22</f>
        <v>8</v>
      </c>
      <c r="D24" s="127">
        <f>'По області середня'!O22</f>
        <v>8</v>
      </c>
      <c r="E24" s="161">
        <f>'По області середня'!Q22</f>
        <v>8</v>
      </c>
      <c r="F24" s="155"/>
      <c r="G24" s="154"/>
      <c r="H24" s="152"/>
      <c r="I24" s="153"/>
      <c r="J24" s="106"/>
      <c r="K24" s="107"/>
      <c r="L24" s="106"/>
      <c r="M24" s="107"/>
      <c r="N24" s="136"/>
      <c r="O24" s="73"/>
      <c r="P24" s="81"/>
      <c r="Q24" s="80"/>
      <c r="R24" s="32"/>
      <c r="S24" s="73"/>
      <c r="T24" s="81"/>
      <c r="U24" s="80"/>
      <c r="V24" s="32"/>
      <c r="W24" s="73"/>
      <c r="X24" s="81"/>
      <c r="Y24" s="80"/>
      <c r="Z24" s="32"/>
      <c r="AA24" s="73"/>
      <c r="AB24" s="81"/>
      <c r="AC24" s="33"/>
      <c r="AD24" s="31" t="e">
        <f t="shared" si="29"/>
        <v>#NUM!</v>
      </c>
      <c r="AE24" s="29">
        <f t="shared" si="0"/>
        <v>0</v>
      </c>
      <c r="AF24" s="15">
        <f t="shared" si="1"/>
        <v>1</v>
      </c>
      <c r="AG24" s="16">
        <f t="shared" si="2"/>
        <v>0</v>
      </c>
      <c r="AH24" s="15">
        <f t="shared" si="3"/>
        <v>1</v>
      </c>
      <c r="AI24" s="16">
        <f t="shared" si="4"/>
        <v>0</v>
      </c>
      <c r="AJ24" s="54">
        <f t="shared" si="5"/>
        <v>0</v>
      </c>
      <c r="AK24" s="54">
        <f t="shared" si="6"/>
        <v>0</v>
      </c>
      <c r="AL24" s="30">
        <f t="shared" si="7"/>
        <v>0</v>
      </c>
      <c r="AM24" s="30">
        <f t="shared" si="8"/>
        <v>0</v>
      </c>
      <c r="AN24" s="55">
        <f t="shared" si="9"/>
        <v>0</v>
      </c>
      <c r="AO24" s="55">
        <f t="shared" si="10"/>
        <v>0</v>
      </c>
      <c r="AP24" s="30">
        <f t="shared" si="11"/>
        <v>0</v>
      </c>
      <c r="AQ24" s="30">
        <f t="shared" si="12"/>
        <v>0</v>
      </c>
      <c r="AR24" s="55">
        <f t="shared" si="13"/>
        <v>0</v>
      </c>
      <c r="AS24" s="55">
        <f t="shared" si="14"/>
        <v>0</v>
      </c>
      <c r="AT24" s="30">
        <f t="shared" si="15"/>
        <v>0</v>
      </c>
      <c r="AU24" s="30">
        <f t="shared" si="16"/>
        <v>0</v>
      </c>
      <c r="AV24" s="55">
        <f t="shared" si="17"/>
        <v>0</v>
      </c>
      <c r="AW24" s="55">
        <f t="shared" si="18"/>
        <v>0</v>
      </c>
      <c r="AX24" s="30">
        <f t="shared" si="19"/>
        <v>0</v>
      </c>
      <c r="AY24" s="30">
        <f t="shared" si="20"/>
        <v>0</v>
      </c>
      <c r="AZ24" s="55">
        <f t="shared" si="21"/>
        <v>0</v>
      </c>
      <c r="BA24" s="55">
        <f t="shared" si="22"/>
        <v>0</v>
      </c>
      <c r="BB24" s="30">
        <f t="shared" si="23"/>
        <v>0</v>
      </c>
      <c r="BC24" s="30">
        <f t="shared" si="24"/>
        <v>0</v>
      </c>
      <c r="BD24" s="55">
        <f t="shared" si="25"/>
        <v>0</v>
      </c>
      <c r="BE24" s="55">
        <f t="shared" si="26"/>
        <v>0</v>
      </c>
      <c r="BF24" s="30">
        <f t="shared" si="27"/>
        <v>0</v>
      </c>
      <c r="BG24" s="30">
        <f t="shared" si="28"/>
        <v>0</v>
      </c>
    </row>
    <row r="25" spans="1:59" ht="15" customHeight="1">
      <c r="A25" s="26">
        <v>18</v>
      </c>
      <c r="B25" s="124" t="s">
        <v>222</v>
      </c>
      <c r="C25" s="160">
        <f>'По області середня'!M23</f>
        <v>24.91</v>
      </c>
      <c r="D25" s="127">
        <f>'По області середня'!O23</f>
        <v>26.05</v>
      </c>
      <c r="E25" s="161">
        <f>'По області середня'!Q23</f>
        <v>25.48</v>
      </c>
      <c r="F25" s="155"/>
      <c r="G25" s="154"/>
      <c r="H25" s="152"/>
      <c r="I25" s="153"/>
      <c r="J25" s="106">
        <v>24</v>
      </c>
      <c r="K25" s="107">
        <v>25</v>
      </c>
      <c r="L25" s="106"/>
      <c r="M25" s="107"/>
      <c r="N25" s="136"/>
      <c r="O25" s="73"/>
      <c r="P25" s="81"/>
      <c r="Q25" s="80"/>
      <c r="R25" s="32"/>
      <c r="S25" s="73"/>
      <c r="T25" s="81"/>
      <c r="U25" s="80"/>
      <c r="V25" s="32"/>
      <c r="W25" s="73"/>
      <c r="X25" s="81"/>
      <c r="Y25" s="80"/>
      <c r="Z25" s="32"/>
      <c r="AA25" s="73"/>
      <c r="AB25" s="81"/>
      <c r="AC25" s="33"/>
      <c r="AD25" s="31">
        <f t="shared" si="29"/>
        <v>24</v>
      </c>
      <c r="AE25" s="29">
        <f t="shared" si="0"/>
        <v>25</v>
      </c>
      <c r="AF25" s="15">
        <f t="shared" si="1"/>
        <v>24</v>
      </c>
      <c r="AG25" s="16">
        <f t="shared" si="2"/>
        <v>1</v>
      </c>
      <c r="AH25" s="15">
        <f t="shared" si="3"/>
        <v>25</v>
      </c>
      <c r="AI25" s="16">
        <f t="shared" si="4"/>
        <v>1</v>
      </c>
      <c r="AJ25" s="54">
        <f t="shared" si="5"/>
        <v>0</v>
      </c>
      <c r="AK25" s="54">
        <f t="shared" si="6"/>
        <v>0</v>
      </c>
      <c r="AL25" s="30">
        <f t="shared" si="7"/>
        <v>0</v>
      </c>
      <c r="AM25" s="30">
        <f t="shared" si="8"/>
        <v>0</v>
      </c>
      <c r="AN25" s="55">
        <f t="shared" si="9"/>
        <v>1</v>
      </c>
      <c r="AO25" s="55">
        <f t="shared" si="10"/>
        <v>1</v>
      </c>
      <c r="AP25" s="30">
        <f t="shared" si="11"/>
        <v>0</v>
      </c>
      <c r="AQ25" s="30">
        <f t="shared" si="12"/>
        <v>0</v>
      </c>
      <c r="AR25" s="55">
        <f t="shared" si="13"/>
        <v>0</v>
      </c>
      <c r="AS25" s="55">
        <f t="shared" si="14"/>
        <v>0</v>
      </c>
      <c r="AT25" s="30">
        <f t="shared" si="15"/>
        <v>0</v>
      </c>
      <c r="AU25" s="30">
        <f t="shared" si="16"/>
        <v>0</v>
      </c>
      <c r="AV25" s="55">
        <f t="shared" si="17"/>
        <v>0</v>
      </c>
      <c r="AW25" s="55">
        <f t="shared" si="18"/>
        <v>0</v>
      </c>
      <c r="AX25" s="30">
        <f t="shared" si="19"/>
        <v>0</v>
      </c>
      <c r="AY25" s="30">
        <f t="shared" si="20"/>
        <v>0</v>
      </c>
      <c r="AZ25" s="55">
        <f t="shared" si="21"/>
        <v>0</v>
      </c>
      <c r="BA25" s="55">
        <f t="shared" si="22"/>
        <v>0</v>
      </c>
      <c r="BB25" s="30">
        <f t="shared" si="23"/>
        <v>0</v>
      </c>
      <c r="BC25" s="30">
        <f t="shared" si="24"/>
        <v>0</v>
      </c>
      <c r="BD25" s="55">
        <f t="shared" si="25"/>
        <v>0</v>
      </c>
      <c r="BE25" s="55">
        <f t="shared" si="26"/>
        <v>0</v>
      </c>
      <c r="BF25" s="30">
        <f t="shared" si="27"/>
        <v>0</v>
      </c>
      <c r="BG25" s="30">
        <f t="shared" si="28"/>
        <v>0</v>
      </c>
    </row>
    <row r="26" spans="1:59" ht="15" customHeight="1">
      <c r="A26" s="26">
        <v>19</v>
      </c>
      <c r="B26" s="124" t="s">
        <v>214</v>
      </c>
      <c r="C26" s="160">
        <f>'По області середня'!M24</f>
        <v>16.12</v>
      </c>
      <c r="D26" s="127">
        <f>'По області середня'!O24</f>
        <v>17.66</v>
      </c>
      <c r="E26" s="161">
        <f>'По області середня'!Q24</f>
        <v>16.88</v>
      </c>
      <c r="F26" s="155"/>
      <c r="G26" s="154"/>
      <c r="H26" s="152"/>
      <c r="I26" s="153"/>
      <c r="J26" s="106"/>
      <c r="K26" s="107"/>
      <c r="L26" s="106">
        <v>26</v>
      </c>
      <c r="M26" s="107">
        <v>26</v>
      </c>
      <c r="N26" s="136"/>
      <c r="O26" s="73"/>
      <c r="P26" s="81"/>
      <c r="Q26" s="80"/>
      <c r="R26" s="32"/>
      <c r="S26" s="73"/>
      <c r="T26" s="81"/>
      <c r="U26" s="80"/>
      <c r="V26" s="32"/>
      <c r="W26" s="73"/>
      <c r="X26" s="81"/>
      <c r="Y26" s="80"/>
      <c r="Z26" s="32"/>
      <c r="AA26" s="73"/>
      <c r="AB26" s="81"/>
      <c r="AC26" s="33"/>
      <c r="AD26" s="31">
        <f t="shared" si="29"/>
        <v>26</v>
      </c>
      <c r="AE26" s="29">
        <f t="shared" si="0"/>
        <v>26</v>
      </c>
      <c r="AF26" s="15">
        <f t="shared" si="1"/>
        <v>26</v>
      </c>
      <c r="AG26" s="16">
        <f t="shared" si="2"/>
        <v>1</v>
      </c>
      <c r="AH26" s="15">
        <f t="shared" si="3"/>
        <v>26</v>
      </c>
      <c r="AI26" s="16">
        <f t="shared" si="4"/>
        <v>1</v>
      </c>
      <c r="AJ26" s="54">
        <f t="shared" si="5"/>
        <v>0</v>
      </c>
      <c r="AK26" s="54">
        <f t="shared" si="6"/>
        <v>0</v>
      </c>
      <c r="AL26" s="30">
        <f t="shared" si="7"/>
        <v>0</v>
      </c>
      <c r="AM26" s="30">
        <f t="shared" si="8"/>
        <v>0</v>
      </c>
      <c r="AN26" s="55">
        <f t="shared" si="9"/>
        <v>0</v>
      </c>
      <c r="AO26" s="55">
        <f t="shared" si="10"/>
        <v>0</v>
      </c>
      <c r="AP26" s="30">
        <f t="shared" si="11"/>
        <v>1</v>
      </c>
      <c r="AQ26" s="30">
        <f t="shared" si="12"/>
        <v>1</v>
      </c>
      <c r="AR26" s="55">
        <f t="shared" si="13"/>
        <v>0</v>
      </c>
      <c r="AS26" s="55">
        <f t="shared" si="14"/>
        <v>0</v>
      </c>
      <c r="AT26" s="30">
        <f t="shared" si="15"/>
        <v>0</v>
      </c>
      <c r="AU26" s="30">
        <f t="shared" si="16"/>
        <v>0</v>
      </c>
      <c r="AV26" s="55">
        <f t="shared" si="17"/>
        <v>0</v>
      </c>
      <c r="AW26" s="55">
        <f t="shared" si="18"/>
        <v>0</v>
      </c>
      <c r="AX26" s="30">
        <f t="shared" si="19"/>
        <v>0</v>
      </c>
      <c r="AY26" s="30">
        <f t="shared" si="20"/>
        <v>0</v>
      </c>
      <c r="AZ26" s="55">
        <f t="shared" si="21"/>
        <v>0</v>
      </c>
      <c r="BA26" s="55">
        <f t="shared" si="22"/>
        <v>0</v>
      </c>
      <c r="BB26" s="30">
        <f t="shared" si="23"/>
        <v>0</v>
      </c>
      <c r="BC26" s="30">
        <f t="shared" si="24"/>
        <v>0</v>
      </c>
      <c r="BD26" s="55">
        <f t="shared" si="25"/>
        <v>0</v>
      </c>
      <c r="BE26" s="55">
        <f t="shared" si="26"/>
        <v>0</v>
      </c>
      <c r="BF26" s="30">
        <f t="shared" si="27"/>
        <v>0</v>
      </c>
      <c r="BG26" s="30">
        <f t="shared" si="28"/>
        <v>0</v>
      </c>
    </row>
    <row r="27" spans="1:59" ht="15" customHeight="1">
      <c r="A27" s="26">
        <v>20</v>
      </c>
      <c r="B27" s="124" t="s">
        <v>223</v>
      </c>
      <c r="C27" s="160">
        <f>'По області середня'!M25</f>
        <v>17.3</v>
      </c>
      <c r="D27" s="127">
        <f>'По області середня'!O25</f>
        <v>19.35</v>
      </c>
      <c r="E27" s="161">
        <f>'По області середня'!Q25</f>
        <v>18.29</v>
      </c>
      <c r="F27" s="155"/>
      <c r="G27" s="154"/>
      <c r="H27" s="152"/>
      <c r="I27" s="153"/>
      <c r="J27" s="106"/>
      <c r="K27" s="107"/>
      <c r="L27" s="106"/>
      <c r="M27" s="107"/>
      <c r="N27" s="136"/>
      <c r="O27" s="73"/>
      <c r="P27" s="81"/>
      <c r="Q27" s="80"/>
      <c r="R27" s="32"/>
      <c r="S27" s="73"/>
      <c r="T27" s="81"/>
      <c r="U27" s="80"/>
      <c r="V27" s="32"/>
      <c r="W27" s="73"/>
      <c r="X27" s="81"/>
      <c r="Y27" s="80"/>
      <c r="Z27" s="32"/>
      <c r="AA27" s="73"/>
      <c r="AB27" s="81"/>
      <c r="AC27" s="33"/>
      <c r="AD27" s="31" t="e">
        <f t="shared" si="29"/>
        <v>#NUM!</v>
      </c>
      <c r="AE27" s="29">
        <f t="shared" si="0"/>
        <v>0</v>
      </c>
      <c r="AF27" s="15">
        <f t="shared" si="1"/>
        <v>1</v>
      </c>
      <c r="AG27" s="16">
        <f t="shared" si="2"/>
        <v>0</v>
      </c>
      <c r="AH27" s="15">
        <f t="shared" si="3"/>
        <v>1</v>
      </c>
      <c r="AI27" s="16">
        <f t="shared" si="4"/>
        <v>0</v>
      </c>
      <c r="AJ27" s="54">
        <f t="shared" si="5"/>
        <v>0</v>
      </c>
      <c r="AK27" s="54">
        <f t="shared" si="6"/>
        <v>0</v>
      </c>
      <c r="AL27" s="30">
        <f t="shared" si="7"/>
        <v>0</v>
      </c>
      <c r="AM27" s="30">
        <f t="shared" si="8"/>
        <v>0</v>
      </c>
      <c r="AN27" s="55">
        <f t="shared" si="9"/>
        <v>0</v>
      </c>
      <c r="AO27" s="55">
        <f t="shared" si="10"/>
        <v>0</v>
      </c>
      <c r="AP27" s="30">
        <f t="shared" si="11"/>
        <v>0</v>
      </c>
      <c r="AQ27" s="30">
        <f t="shared" si="12"/>
        <v>0</v>
      </c>
      <c r="AR27" s="55">
        <f t="shared" si="13"/>
        <v>0</v>
      </c>
      <c r="AS27" s="55">
        <f t="shared" si="14"/>
        <v>0</v>
      </c>
      <c r="AT27" s="30">
        <f t="shared" si="15"/>
        <v>0</v>
      </c>
      <c r="AU27" s="30">
        <f t="shared" si="16"/>
        <v>0</v>
      </c>
      <c r="AV27" s="55">
        <f t="shared" si="17"/>
        <v>0</v>
      </c>
      <c r="AW27" s="55">
        <f t="shared" si="18"/>
        <v>0</v>
      </c>
      <c r="AX27" s="30">
        <f t="shared" si="19"/>
        <v>0</v>
      </c>
      <c r="AY27" s="30">
        <f t="shared" si="20"/>
        <v>0</v>
      </c>
      <c r="AZ27" s="55">
        <f t="shared" si="21"/>
        <v>0</v>
      </c>
      <c r="BA27" s="55">
        <f t="shared" si="22"/>
        <v>0</v>
      </c>
      <c r="BB27" s="30">
        <f t="shared" si="23"/>
        <v>0</v>
      </c>
      <c r="BC27" s="30">
        <f t="shared" si="24"/>
        <v>0</v>
      </c>
      <c r="BD27" s="55">
        <f t="shared" si="25"/>
        <v>0</v>
      </c>
      <c r="BE27" s="55">
        <f t="shared" si="26"/>
        <v>0</v>
      </c>
      <c r="BF27" s="30">
        <f t="shared" si="27"/>
        <v>0</v>
      </c>
      <c r="BG27" s="30">
        <f t="shared" si="28"/>
        <v>0</v>
      </c>
    </row>
    <row r="28" spans="1:59" ht="15" customHeight="1">
      <c r="A28" s="26">
        <v>21</v>
      </c>
      <c r="B28" s="124" t="s">
        <v>215</v>
      </c>
      <c r="C28" s="160">
        <f>'По області середня'!M26</f>
        <v>5.99</v>
      </c>
      <c r="D28" s="127">
        <f>'По області середня'!O26</f>
        <v>8.51</v>
      </c>
      <c r="E28" s="161">
        <f>'По області середня'!Q26</f>
        <v>7.14</v>
      </c>
      <c r="F28" s="155"/>
      <c r="G28" s="154"/>
      <c r="H28" s="152"/>
      <c r="I28" s="153"/>
      <c r="J28" s="106"/>
      <c r="K28" s="107"/>
      <c r="L28" s="106"/>
      <c r="M28" s="107"/>
      <c r="N28" s="136"/>
      <c r="O28" s="73"/>
      <c r="P28" s="81"/>
      <c r="Q28" s="80"/>
      <c r="R28" s="32"/>
      <c r="S28" s="73"/>
      <c r="T28" s="81"/>
      <c r="U28" s="80"/>
      <c r="V28" s="32"/>
      <c r="W28" s="73"/>
      <c r="X28" s="81"/>
      <c r="Y28" s="80"/>
      <c r="Z28" s="32"/>
      <c r="AA28" s="73"/>
      <c r="AB28" s="81"/>
      <c r="AC28" s="33"/>
      <c r="AD28" s="31" t="e">
        <f t="shared" si="29"/>
        <v>#NUM!</v>
      </c>
      <c r="AE28" s="29">
        <f t="shared" si="0"/>
        <v>0</v>
      </c>
      <c r="AF28" s="15">
        <f t="shared" si="1"/>
        <v>1</v>
      </c>
      <c r="AG28" s="16">
        <f t="shared" si="2"/>
        <v>0</v>
      </c>
      <c r="AH28" s="15">
        <f t="shared" si="3"/>
        <v>1</v>
      </c>
      <c r="AI28" s="16">
        <f t="shared" si="4"/>
        <v>0</v>
      </c>
      <c r="AJ28" s="54">
        <f t="shared" si="5"/>
        <v>0</v>
      </c>
      <c r="AK28" s="54">
        <f t="shared" si="6"/>
        <v>0</v>
      </c>
      <c r="AL28" s="30">
        <f t="shared" si="7"/>
        <v>0</v>
      </c>
      <c r="AM28" s="30">
        <f t="shared" si="8"/>
        <v>0</v>
      </c>
      <c r="AN28" s="55">
        <f t="shared" si="9"/>
        <v>0</v>
      </c>
      <c r="AO28" s="55">
        <f t="shared" si="10"/>
        <v>0</v>
      </c>
      <c r="AP28" s="30">
        <f t="shared" si="11"/>
        <v>0</v>
      </c>
      <c r="AQ28" s="30">
        <f t="shared" si="12"/>
        <v>0</v>
      </c>
      <c r="AR28" s="55">
        <f t="shared" si="13"/>
        <v>0</v>
      </c>
      <c r="AS28" s="55">
        <f t="shared" si="14"/>
        <v>0</v>
      </c>
      <c r="AT28" s="30">
        <f t="shared" si="15"/>
        <v>0</v>
      </c>
      <c r="AU28" s="30">
        <f t="shared" si="16"/>
        <v>0</v>
      </c>
      <c r="AV28" s="55">
        <f t="shared" si="17"/>
        <v>0</v>
      </c>
      <c r="AW28" s="55">
        <f t="shared" si="18"/>
        <v>0</v>
      </c>
      <c r="AX28" s="30">
        <f t="shared" si="19"/>
        <v>0</v>
      </c>
      <c r="AY28" s="30">
        <f t="shared" si="20"/>
        <v>0</v>
      </c>
      <c r="AZ28" s="55">
        <f t="shared" si="21"/>
        <v>0</v>
      </c>
      <c r="BA28" s="55">
        <f t="shared" si="22"/>
        <v>0</v>
      </c>
      <c r="BB28" s="30">
        <f t="shared" si="23"/>
        <v>0</v>
      </c>
      <c r="BC28" s="30">
        <f t="shared" si="24"/>
        <v>0</v>
      </c>
      <c r="BD28" s="55">
        <f t="shared" si="25"/>
        <v>0</v>
      </c>
      <c r="BE28" s="55">
        <f t="shared" si="26"/>
        <v>0</v>
      </c>
      <c r="BF28" s="30">
        <f t="shared" si="27"/>
        <v>0</v>
      </c>
      <c r="BG28" s="30">
        <f t="shared" si="28"/>
        <v>0</v>
      </c>
    </row>
    <row r="29" spans="1:59" ht="15" customHeight="1">
      <c r="A29" s="26">
        <v>22</v>
      </c>
      <c r="B29" s="124" t="s">
        <v>23</v>
      </c>
      <c r="C29" s="160">
        <f>'По області середня'!M27</f>
        <v>9.35</v>
      </c>
      <c r="D29" s="127">
        <f>'По області середня'!O27</f>
        <v>10.5</v>
      </c>
      <c r="E29" s="161">
        <f>'По області середня'!Q27</f>
        <v>9.91</v>
      </c>
      <c r="F29" s="155"/>
      <c r="G29" s="154"/>
      <c r="H29" s="152"/>
      <c r="I29" s="153"/>
      <c r="J29" s="106">
        <v>9</v>
      </c>
      <c r="K29" s="107">
        <v>10</v>
      </c>
      <c r="L29" s="106">
        <v>10</v>
      </c>
      <c r="M29" s="107">
        <v>10</v>
      </c>
      <c r="N29" s="136"/>
      <c r="O29" s="73"/>
      <c r="P29" s="81"/>
      <c r="Q29" s="80"/>
      <c r="R29" s="32"/>
      <c r="S29" s="73"/>
      <c r="T29" s="81"/>
      <c r="U29" s="80"/>
      <c r="V29" s="32"/>
      <c r="W29" s="73"/>
      <c r="X29" s="81"/>
      <c r="Y29" s="80"/>
      <c r="Z29" s="32"/>
      <c r="AA29" s="73"/>
      <c r="AB29" s="81"/>
      <c r="AC29" s="33"/>
      <c r="AD29" s="31">
        <f t="shared" si="29"/>
        <v>9</v>
      </c>
      <c r="AE29" s="29">
        <f t="shared" si="0"/>
        <v>10</v>
      </c>
      <c r="AF29" s="15">
        <f t="shared" si="1"/>
        <v>90</v>
      </c>
      <c r="AG29" s="16">
        <f t="shared" si="2"/>
        <v>2</v>
      </c>
      <c r="AH29" s="15">
        <f t="shared" si="3"/>
        <v>100</v>
      </c>
      <c r="AI29" s="16">
        <f t="shared" si="4"/>
        <v>2</v>
      </c>
      <c r="AJ29" s="54">
        <f t="shared" si="5"/>
        <v>0</v>
      </c>
      <c r="AK29" s="54">
        <f t="shared" si="6"/>
        <v>0</v>
      </c>
      <c r="AL29" s="30">
        <f t="shared" si="7"/>
        <v>0</v>
      </c>
      <c r="AM29" s="30">
        <f t="shared" si="8"/>
        <v>0</v>
      </c>
      <c r="AN29" s="55">
        <f t="shared" si="9"/>
        <v>1</v>
      </c>
      <c r="AO29" s="55">
        <f t="shared" si="10"/>
        <v>1</v>
      </c>
      <c r="AP29" s="30">
        <f t="shared" si="11"/>
        <v>1</v>
      </c>
      <c r="AQ29" s="30">
        <f t="shared" si="12"/>
        <v>1</v>
      </c>
      <c r="AR29" s="55">
        <f t="shared" si="13"/>
        <v>0</v>
      </c>
      <c r="AS29" s="55">
        <f t="shared" si="14"/>
        <v>0</v>
      </c>
      <c r="AT29" s="30">
        <f t="shared" si="15"/>
        <v>0</v>
      </c>
      <c r="AU29" s="30">
        <f t="shared" si="16"/>
        <v>0</v>
      </c>
      <c r="AV29" s="55">
        <f t="shared" si="17"/>
        <v>0</v>
      </c>
      <c r="AW29" s="55">
        <f t="shared" si="18"/>
        <v>0</v>
      </c>
      <c r="AX29" s="30">
        <f t="shared" si="19"/>
        <v>0</v>
      </c>
      <c r="AY29" s="30">
        <f t="shared" si="20"/>
        <v>0</v>
      </c>
      <c r="AZ29" s="55">
        <f t="shared" si="21"/>
        <v>0</v>
      </c>
      <c r="BA29" s="55">
        <f t="shared" si="22"/>
        <v>0</v>
      </c>
      <c r="BB29" s="30">
        <f t="shared" si="23"/>
        <v>0</v>
      </c>
      <c r="BC29" s="30">
        <f t="shared" si="24"/>
        <v>0</v>
      </c>
      <c r="BD29" s="55">
        <f t="shared" si="25"/>
        <v>0</v>
      </c>
      <c r="BE29" s="55">
        <f t="shared" si="26"/>
        <v>0</v>
      </c>
      <c r="BF29" s="30">
        <f t="shared" si="27"/>
        <v>0</v>
      </c>
      <c r="BG29" s="30">
        <f t="shared" si="28"/>
        <v>0</v>
      </c>
    </row>
    <row r="30" spans="1:59" ht="15" customHeight="1">
      <c r="A30" s="26">
        <v>23</v>
      </c>
      <c r="B30" s="124" t="s">
        <v>3</v>
      </c>
      <c r="C30" s="160" t="str">
        <f>'По області середня'!M28</f>
        <v> </v>
      </c>
      <c r="D30" s="127" t="str">
        <f>'По області середня'!O28</f>
        <v> </v>
      </c>
      <c r="E30" s="161" t="str">
        <f>'По області середня'!Q28</f>
        <v> </v>
      </c>
      <c r="F30" s="155"/>
      <c r="G30" s="154"/>
      <c r="H30" s="152"/>
      <c r="I30" s="153"/>
      <c r="J30" s="106"/>
      <c r="K30" s="107"/>
      <c r="L30" s="106"/>
      <c r="M30" s="107"/>
      <c r="N30" s="136"/>
      <c r="O30" s="73"/>
      <c r="P30" s="81"/>
      <c r="Q30" s="80"/>
      <c r="R30" s="32"/>
      <c r="S30" s="73"/>
      <c r="T30" s="81"/>
      <c r="U30" s="80"/>
      <c r="V30" s="32"/>
      <c r="W30" s="73"/>
      <c r="X30" s="81"/>
      <c r="Y30" s="80"/>
      <c r="Z30" s="32"/>
      <c r="AA30" s="73"/>
      <c r="AB30" s="81"/>
      <c r="AC30" s="33"/>
      <c r="AD30" s="31" t="e">
        <f t="shared" si="29"/>
        <v>#NUM!</v>
      </c>
      <c r="AE30" s="29">
        <f t="shared" si="0"/>
        <v>0</v>
      </c>
      <c r="AF30" s="15">
        <f t="shared" si="1"/>
        <v>1</v>
      </c>
      <c r="AG30" s="16">
        <f t="shared" si="2"/>
        <v>0</v>
      </c>
      <c r="AH30" s="15">
        <f t="shared" si="3"/>
        <v>1</v>
      </c>
      <c r="AI30" s="16">
        <f t="shared" si="4"/>
        <v>0</v>
      </c>
      <c r="AJ30" s="54">
        <f t="shared" si="5"/>
        <v>0</v>
      </c>
      <c r="AK30" s="54">
        <f t="shared" si="6"/>
        <v>0</v>
      </c>
      <c r="AL30" s="30">
        <f t="shared" si="7"/>
        <v>0</v>
      </c>
      <c r="AM30" s="30">
        <f t="shared" si="8"/>
        <v>0</v>
      </c>
      <c r="AN30" s="55">
        <f t="shared" si="9"/>
        <v>0</v>
      </c>
      <c r="AO30" s="55">
        <f t="shared" si="10"/>
        <v>0</v>
      </c>
      <c r="AP30" s="30">
        <f t="shared" si="11"/>
        <v>0</v>
      </c>
      <c r="AQ30" s="30">
        <f t="shared" si="12"/>
        <v>0</v>
      </c>
      <c r="AR30" s="55">
        <f t="shared" si="13"/>
        <v>0</v>
      </c>
      <c r="AS30" s="55">
        <f t="shared" si="14"/>
        <v>0</v>
      </c>
      <c r="AT30" s="30">
        <f t="shared" si="15"/>
        <v>0</v>
      </c>
      <c r="AU30" s="30">
        <f t="shared" si="16"/>
        <v>0</v>
      </c>
      <c r="AV30" s="55">
        <f t="shared" si="17"/>
        <v>0</v>
      </c>
      <c r="AW30" s="55">
        <f t="shared" si="18"/>
        <v>0</v>
      </c>
      <c r="AX30" s="30">
        <f t="shared" si="19"/>
        <v>0</v>
      </c>
      <c r="AY30" s="30">
        <f t="shared" si="20"/>
        <v>0</v>
      </c>
      <c r="AZ30" s="55">
        <f t="shared" si="21"/>
        <v>0</v>
      </c>
      <c r="BA30" s="55">
        <f t="shared" si="22"/>
        <v>0</v>
      </c>
      <c r="BB30" s="30">
        <f t="shared" si="23"/>
        <v>0</v>
      </c>
      <c r="BC30" s="30">
        <f t="shared" si="24"/>
        <v>0</v>
      </c>
      <c r="BD30" s="55">
        <f t="shared" si="25"/>
        <v>0</v>
      </c>
      <c r="BE30" s="55">
        <f t="shared" si="26"/>
        <v>0</v>
      </c>
      <c r="BF30" s="30">
        <f t="shared" si="27"/>
        <v>0</v>
      </c>
      <c r="BG30" s="30">
        <f t="shared" si="28"/>
        <v>0</v>
      </c>
    </row>
    <row r="31" spans="1:59" ht="15" customHeight="1">
      <c r="A31" s="26">
        <v>24</v>
      </c>
      <c r="B31" s="124" t="s">
        <v>4</v>
      </c>
      <c r="C31" s="160">
        <f>'По області середня'!M29</f>
        <v>23.03</v>
      </c>
      <c r="D31" s="127">
        <f>'По області середня'!O29</f>
        <v>27.46</v>
      </c>
      <c r="E31" s="161">
        <f>'По області середня'!Q29</f>
        <v>25.15</v>
      </c>
      <c r="F31" s="155"/>
      <c r="G31" s="154"/>
      <c r="H31" s="152"/>
      <c r="I31" s="153"/>
      <c r="J31" s="106">
        <v>18</v>
      </c>
      <c r="K31" s="107">
        <v>25</v>
      </c>
      <c r="L31" s="106">
        <v>20</v>
      </c>
      <c r="M31" s="107">
        <v>25</v>
      </c>
      <c r="N31" s="136"/>
      <c r="O31" s="73"/>
      <c r="P31" s="81"/>
      <c r="Q31" s="80"/>
      <c r="R31" s="32"/>
      <c r="S31" s="73"/>
      <c r="T31" s="81"/>
      <c r="U31" s="80"/>
      <c r="V31" s="32"/>
      <c r="W31" s="73"/>
      <c r="X31" s="81"/>
      <c r="Y31" s="80"/>
      <c r="Z31" s="32"/>
      <c r="AA31" s="73"/>
      <c r="AB31" s="81"/>
      <c r="AC31" s="33"/>
      <c r="AD31" s="31">
        <f t="shared" si="29"/>
        <v>18</v>
      </c>
      <c r="AE31" s="29">
        <f t="shared" si="0"/>
        <v>25</v>
      </c>
      <c r="AF31" s="15">
        <f t="shared" si="1"/>
        <v>360</v>
      </c>
      <c r="AG31" s="16">
        <f t="shared" si="2"/>
        <v>2</v>
      </c>
      <c r="AH31" s="15">
        <f t="shared" si="3"/>
        <v>625</v>
      </c>
      <c r="AI31" s="16">
        <f t="shared" si="4"/>
        <v>2</v>
      </c>
      <c r="AJ31" s="54">
        <f t="shared" si="5"/>
        <v>0</v>
      </c>
      <c r="AK31" s="54">
        <f t="shared" si="6"/>
        <v>0</v>
      </c>
      <c r="AL31" s="30">
        <f t="shared" si="7"/>
        <v>0</v>
      </c>
      <c r="AM31" s="30">
        <f t="shared" si="8"/>
        <v>0</v>
      </c>
      <c r="AN31" s="55">
        <f t="shared" si="9"/>
        <v>1</v>
      </c>
      <c r="AO31" s="55">
        <f t="shared" si="10"/>
        <v>1</v>
      </c>
      <c r="AP31" s="30">
        <f t="shared" si="11"/>
        <v>1</v>
      </c>
      <c r="AQ31" s="30">
        <f t="shared" si="12"/>
        <v>1</v>
      </c>
      <c r="AR31" s="55">
        <f t="shared" si="13"/>
        <v>0</v>
      </c>
      <c r="AS31" s="55">
        <f t="shared" si="14"/>
        <v>0</v>
      </c>
      <c r="AT31" s="30">
        <f t="shared" si="15"/>
        <v>0</v>
      </c>
      <c r="AU31" s="30">
        <f t="shared" si="16"/>
        <v>0</v>
      </c>
      <c r="AV31" s="55">
        <f t="shared" si="17"/>
        <v>0</v>
      </c>
      <c r="AW31" s="55">
        <f t="shared" si="18"/>
        <v>0</v>
      </c>
      <c r="AX31" s="30">
        <f t="shared" si="19"/>
        <v>0</v>
      </c>
      <c r="AY31" s="30">
        <f t="shared" si="20"/>
        <v>0</v>
      </c>
      <c r="AZ31" s="55">
        <f t="shared" si="21"/>
        <v>0</v>
      </c>
      <c r="BA31" s="55">
        <f t="shared" si="22"/>
        <v>0</v>
      </c>
      <c r="BB31" s="30">
        <f t="shared" si="23"/>
        <v>0</v>
      </c>
      <c r="BC31" s="30">
        <f t="shared" si="24"/>
        <v>0</v>
      </c>
      <c r="BD31" s="55">
        <f t="shared" si="25"/>
        <v>0</v>
      </c>
      <c r="BE31" s="55">
        <f t="shared" si="26"/>
        <v>0</v>
      </c>
      <c r="BF31" s="30">
        <f t="shared" si="27"/>
        <v>0</v>
      </c>
      <c r="BG31" s="30">
        <f t="shared" si="28"/>
        <v>0</v>
      </c>
    </row>
    <row r="32" spans="1:59" s="1" customFormat="1" ht="15" customHeight="1">
      <c r="A32" s="26">
        <v>25</v>
      </c>
      <c r="B32" s="124" t="s">
        <v>5</v>
      </c>
      <c r="C32" s="160" t="str">
        <f>'По області середня'!M30</f>
        <v> </v>
      </c>
      <c r="D32" s="127" t="str">
        <f>'По області середня'!O30</f>
        <v> </v>
      </c>
      <c r="E32" s="161" t="str">
        <f>'По області середня'!Q30</f>
        <v> </v>
      </c>
      <c r="F32" s="155"/>
      <c r="G32" s="154"/>
      <c r="H32" s="152"/>
      <c r="I32" s="153"/>
      <c r="J32" s="106"/>
      <c r="K32" s="107"/>
      <c r="L32" s="106"/>
      <c r="M32" s="107"/>
      <c r="N32" s="136"/>
      <c r="O32" s="73"/>
      <c r="P32" s="81"/>
      <c r="Q32" s="80"/>
      <c r="R32" s="32"/>
      <c r="S32" s="73"/>
      <c r="T32" s="81"/>
      <c r="U32" s="80"/>
      <c r="V32" s="32"/>
      <c r="W32" s="73"/>
      <c r="X32" s="81"/>
      <c r="Y32" s="80"/>
      <c r="Z32" s="32"/>
      <c r="AA32" s="73"/>
      <c r="AB32" s="81"/>
      <c r="AC32" s="33"/>
      <c r="AD32" s="31" t="e">
        <f t="shared" si="29"/>
        <v>#NUM!</v>
      </c>
      <c r="AE32" s="29">
        <f t="shared" si="0"/>
        <v>0</v>
      </c>
      <c r="AF32" s="15">
        <f t="shared" si="1"/>
        <v>1</v>
      </c>
      <c r="AG32" s="16">
        <f t="shared" si="2"/>
        <v>0</v>
      </c>
      <c r="AH32" s="15">
        <f t="shared" si="3"/>
        <v>1</v>
      </c>
      <c r="AI32" s="16">
        <f t="shared" si="4"/>
        <v>0</v>
      </c>
      <c r="AJ32" s="54">
        <f t="shared" si="5"/>
        <v>0</v>
      </c>
      <c r="AK32" s="54">
        <f t="shared" si="6"/>
        <v>0</v>
      </c>
      <c r="AL32" s="30">
        <f t="shared" si="7"/>
        <v>0</v>
      </c>
      <c r="AM32" s="30">
        <f t="shared" si="8"/>
        <v>0</v>
      </c>
      <c r="AN32" s="55">
        <f t="shared" si="9"/>
        <v>0</v>
      </c>
      <c r="AO32" s="55">
        <f t="shared" si="10"/>
        <v>0</v>
      </c>
      <c r="AP32" s="30">
        <f t="shared" si="11"/>
        <v>0</v>
      </c>
      <c r="AQ32" s="30">
        <f t="shared" si="12"/>
        <v>0</v>
      </c>
      <c r="AR32" s="55">
        <f t="shared" si="13"/>
        <v>0</v>
      </c>
      <c r="AS32" s="55">
        <f t="shared" si="14"/>
        <v>0</v>
      </c>
      <c r="AT32" s="30">
        <f t="shared" si="15"/>
        <v>0</v>
      </c>
      <c r="AU32" s="30">
        <f t="shared" si="16"/>
        <v>0</v>
      </c>
      <c r="AV32" s="55">
        <f t="shared" si="17"/>
        <v>0</v>
      </c>
      <c r="AW32" s="55">
        <f t="shared" si="18"/>
        <v>0</v>
      </c>
      <c r="AX32" s="30">
        <f t="shared" si="19"/>
        <v>0</v>
      </c>
      <c r="AY32" s="30">
        <f t="shared" si="20"/>
        <v>0</v>
      </c>
      <c r="AZ32" s="55">
        <f t="shared" si="21"/>
        <v>0</v>
      </c>
      <c r="BA32" s="55">
        <f t="shared" si="22"/>
        <v>0</v>
      </c>
      <c r="BB32" s="30">
        <f t="shared" si="23"/>
        <v>0</v>
      </c>
      <c r="BC32" s="30">
        <f t="shared" si="24"/>
        <v>0</v>
      </c>
      <c r="BD32" s="55">
        <f t="shared" si="25"/>
        <v>0</v>
      </c>
      <c r="BE32" s="55">
        <f t="shared" si="26"/>
        <v>0</v>
      </c>
      <c r="BF32" s="30">
        <f t="shared" si="27"/>
        <v>0</v>
      </c>
      <c r="BG32" s="30">
        <f t="shared" si="28"/>
        <v>0</v>
      </c>
    </row>
    <row r="33" spans="1:59" ht="15" customHeight="1">
      <c r="A33" s="26">
        <v>26</v>
      </c>
      <c r="B33" s="124" t="s">
        <v>6</v>
      </c>
      <c r="C33" s="160">
        <f>'По області середня'!M31</f>
        <v>8.62</v>
      </c>
      <c r="D33" s="127">
        <f>'По області середня'!O31</f>
        <v>10.04</v>
      </c>
      <c r="E33" s="161">
        <f>'По області середня'!Q31</f>
        <v>9.3</v>
      </c>
      <c r="F33" s="155"/>
      <c r="G33" s="154"/>
      <c r="H33" s="152"/>
      <c r="I33" s="153"/>
      <c r="J33" s="106">
        <v>8</v>
      </c>
      <c r="K33" s="107">
        <v>9</v>
      </c>
      <c r="L33" s="106">
        <v>8</v>
      </c>
      <c r="M33" s="107">
        <v>9</v>
      </c>
      <c r="N33" s="136"/>
      <c r="O33" s="73"/>
      <c r="P33" s="81"/>
      <c r="Q33" s="80"/>
      <c r="R33" s="32"/>
      <c r="S33" s="73"/>
      <c r="T33" s="81"/>
      <c r="U33" s="80"/>
      <c r="V33" s="32"/>
      <c r="W33" s="73"/>
      <c r="X33" s="81"/>
      <c r="Y33" s="80"/>
      <c r="Z33" s="32"/>
      <c r="AA33" s="73"/>
      <c r="AB33" s="81"/>
      <c r="AC33" s="33"/>
      <c r="AD33" s="31">
        <f t="shared" si="29"/>
        <v>8</v>
      </c>
      <c r="AE33" s="29">
        <f t="shared" si="0"/>
        <v>9</v>
      </c>
      <c r="AF33" s="15">
        <f t="shared" si="1"/>
        <v>64</v>
      </c>
      <c r="AG33" s="16">
        <f t="shared" si="2"/>
        <v>2</v>
      </c>
      <c r="AH33" s="15">
        <f t="shared" si="3"/>
        <v>81</v>
      </c>
      <c r="AI33" s="16">
        <f t="shared" si="4"/>
        <v>2</v>
      </c>
      <c r="AJ33" s="54">
        <f t="shared" si="5"/>
        <v>0</v>
      </c>
      <c r="AK33" s="54">
        <f t="shared" si="6"/>
        <v>0</v>
      </c>
      <c r="AL33" s="30">
        <f t="shared" si="7"/>
        <v>0</v>
      </c>
      <c r="AM33" s="30">
        <f t="shared" si="8"/>
        <v>0</v>
      </c>
      <c r="AN33" s="55">
        <f t="shared" si="9"/>
        <v>1</v>
      </c>
      <c r="AO33" s="55">
        <f t="shared" si="10"/>
        <v>1</v>
      </c>
      <c r="AP33" s="30">
        <f t="shared" si="11"/>
        <v>1</v>
      </c>
      <c r="AQ33" s="30">
        <f t="shared" si="12"/>
        <v>1</v>
      </c>
      <c r="AR33" s="55">
        <f t="shared" si="13"/>
        <v>0</v>
      </c>
      <c r="AS33" s="55">
        <f t="shared" si="14"/>
        <v>0</v>
      </c>
      <c r="AT33" s="30">
        <f t="shared" si="15"/>
        <v>0</v>
      </c>
      <c r="AU33" s="30">
        <f t="shared" si="16"/>
        <v>0</v>
      </c>
      <c r="AV33" s="55">
        <f t="shared" si="17"/>
        <v>0</v>
      </c>
      <c r="AW33" s="55">
        <f t="shared" si="18"/>
        <v>0</v>
      </c>
      <c r="AX33" s="30">
        <f t="shared" si="19"/>
        <v>0</v>
      </c>
      <c r="AY33" s="30">
        <f t="shared" si="20"/>
        <v>0</v>
      </c>
      <c r="AZ33" s="55">
        <f t="shared" si="21"/>
        <v>0</v>
      </c>
      <c r="BA33" s="55">
        <f t="shared" si="22"/>
        <v>0</v>
      </c>
      <c r="BB33" s="30">
        <f t="shared" si="23"/>
        <v>0</v>
      </c>
      <c r="BC33" s="30">
        <f t="shared" si="24"/>
        <v>0</v>
      </c>
      <c r="BD33" s="55">
        <f t="shared" si="25"/>
        <v>0</v>
      </c>
      <c r="BE33" s="55">
        <f t="shared" si="26"/>
        <v>0</v>
      </c>
      <c r="BF33" s="30">
        <f t="shared" si="27"/>
        <v>0</v>
      </c>
      <c r="BG33" s="30">
        <f t="shared" si="28"/>
        <v>0</v>
      </c>
    </row>
    <row r="34" spans="1:59" ht="15" customHeight="1">
      <c r="A34" s="26">
        <v>27</v>
      </c>
      <c r="B34" s="124" t="s">
        <v>16</v>
      </c>
      <c r="C34" s="160">
        <f>'По області середня'!M32</f>
        <v>24.44</v>
      </c>
      <c r="D34" s="127">
        <f>'По області середня'!O32</f>
        <v>28.38</v>
      </c>
      <c r="E34" s="161">
        <f>'По області середня'!Q32</f>
        <v>26.33</v>
      </c>
      <c r="F34" s="155"/>
      <c r="G34" s="154"/>
      <c r="H34" s="152"/>
      <c r="I34" s="153"/>
      <c r="J34" s="106">
        <v>25</v>
      </c>
      <c r="K34" s="107">
        <v>30</v>
      </c>
      <c r="L34" s="106">
        <v>25</v>
      </c>
      <c r="M34" s="107">
        <v>28</v>
      </c>
      <c r="N34" s="136"/>
      <c r="O34" s="73"/>
      <c r="P34" s="81"/>
      <c r="Q34" s="80"/>
      <c r="R34" s="32"/>
      <c r="S34" s="73"/>
      <c r="T34" s="81"/>
      <c r="U34" s="80"/>
      <c r="V34" s="32"/>
      <c r="W34" s="73"/>
      <c r="X34" s="81"/>
      <c r="Y34" s="80"/>
      <c r="Z34" s="32"/>
      <c r="AA34" s="73"/>
      <c r="AB34" s="81"/>
      <c r="AC34" s="33"/>
      <c r="AD34" s="31">
        <f t="shared" si="29"/>
        <v>25</v>
      </c>
      <c r="AE34" s="29">
        <f t="shared" si="0"/>
        <v>30</v>
      </c>
      <c r="AF34" s="15">
        <f t="shared" si="1"/>
        <v>625</v>
      </c>
      <c r="AG34" s="16">
        <f t="shared" si="2"/>
        <v>2</v>
      </c>
      <c r="AH34" s="15">
        <f t="shared" si="3"/>
        <v>840</v>
      </c>
      <c r="AI34" s="16">
        <f t="shared" si="4"/>
        <v>2</v>
      </c>
      <c r="AJ34" s="54">
        <f t="shared" si="5"/>
        <v>0</v>
      </c>
      <c r="AK34" s="54">
        <f t="shared" si="6"/>
        <v>0</v>
      </c>
      <c r="AL34" s="30">
        <f t="shared" si="7"/>
        <v>0</v>
      </c>
      <c r="AM34" s="30">
        <f t="shared" si="8"/>
        <v>0</v>
      </c>
      <c r="AN34" s="55">
        <f t="shared" si="9"/>
        <v>1</v>
      </c>
      <c r="AO34" s="55">
        <f t="shared" si="10"/>
        <v>1</v>
      </c>
      <c r="AP34" s="30">
        <f t="shared" si="11"/>
        <v>1</v>
      </c>
      <c r="AQ34" s="30">
        <f t="shared" si="12"/>
        <v>1</v>
      </c>
      <c r="AR34" s="55">
        <f t="shared" si="13"/>
        <v>0</v>
      </c>
      <c r="AS34" s="55">
        <f t="shared" si="14"/>
        <v>0</v>
      </c>
      <c r="AT34" s="30">
        <f t="shared" si="15"/>
        <v>0</v>
      </c>
      <c r="AU34" s="30">
        <f t="shared" si="16"/>
        <v>0</v>
      </c>
      <c r="AV34" s="55">
        <f t="shared" si="17"/>
        <v>0</v>
      </c>
      <c r="AW34" s="55">
        <f t="shared" si="18"/>
        <v>0</v>
      </c>
      <c r="AX34" s="30">
        <f t="shared" si="19"/>
        <v>0</v>
      </c>
      <c r="AY34" s="30">
        <f t="shared" si="20"/>
        <v>0</v>
      </c>
      <c r="AZ34" s="55">
        <f t="shared" si="21"/>
        <v>0</v>
      </c>
      <c r="BA34" s="55">
        <f t="shared" si="22"/>
        <v>0</v>
      </c>
      <c r="BB34" s="30">
        <f t="shared" si="23"/>
        <v>0</v>
      </c>
      <c r="BC34" s="30">
        <f t="shared" si="24"/>
        <v>0</v>
      </c>
      <c r="BD34" s="55">
        <f t="shared" si="25"/>
        <v>0</v>
      </c>
      <c r="BE34" s="55">
        <f t="shared" si="26"/>
        <v>0</v>
      </c>
      <c r="BF34" s="30">
        <f t="shared" si="27"/>
        <v>0</v>
      </c>
      <c r="BG34" s="30">
        <f t="shared" si="28"/>
        <v>0</v>
      </c>
    </row>
    <row r="35" spans="1:59" ht="15" customHeight="1">
      <c r="A35" s="26">
        <v>28</v>
      </c>
      <c r="B35" s="124" t="s">
        <v>17</v>
      </c>
      <c r="C35" s="160">
        <f>'По області середня'!M33</f>
        <v>53.51</v>
      </c>
      <c r="D35" s="127">
        <f>'По області середня'!O33</f>
        <v>68.02</v>
      </c>
      <c r="E35" s="161">
        <f>'По області середня'!Q33</f>
        <v>60.33</v>
      </c>
      <c r="F35" s="155"/>
      <c r="G35" s="154"/>
      <c r="H35" s="152"/>
      <c r="I35" s="153"/>
      <c r="J35" s="106">
        <v>65</v>
      </c>
      <c r="K35" s="107">
        <v>80</v>
      </c>
      <c r="L35" s="106">
        <v>45</v>
      </c>
      <c r="M35" s="107">
        <v>80</v>
      </c>
      <c r="N35" s="136"/>
      <c r="O35" s="73"/>
      <c r="P35" s="81"/>
      <c r="Q35" s="80"/>
      <c r="R35" s="32"/>
      <c r="S35" s="73"/>
      <c r="T35" s="81"/>
      <c r="U35" s="80"/>
      <c r="V35" s="32"/>
      <c r="W35" s="73"/>
      <c r="X35" s="81"/>
      <c r="Y35" s="80"/>
      <c r="Z35" s="32"/>
      <c r="AA35" s="73"/>
      <c r="AB35" s="81"/>
      <c r="AC35" s="33"/>
      <c r="AD35" s="31">
        <f t="shared" si="29"/>
        <v>45</v>
      </c>
      <c r="AE35" s="29">
        <f t="shared" si="0"/>
        <v>80</v>
      </c>
      <c r="AF35" s="15">
        <f t="shared" si="1"/>
        <v>2925</v>
      </c>
      <c r="AG35" s="16">
        <f t="shared" si="2"/>
        <v>2</v>
      </c>
      <c r="AH35" s="15">
        <f t="shared" si="3"/>
        <v>6400</v>
      </c>
      <c r="AI35" s="16">
        <f t="shared" si="4"/>
        <v>2</v>
      </c>
      <c r="AJ35" s="54">
        <f t="shared" si="5"/>
        <v>0</v>
      </c>
      <c r="AK35" s="54">
        <f t="shared" si="6"/>
        <v>0</v>
      </c>
      <c r="AL35" s="30">
        <f t="shared" si="7"/>
        <v>0</v>
      </c>
      <c r="AM35" s="30">
        <f t="shared" si="8"/>
        <v>0</v>
      </c>
      <c r="AN35" s="55">
        <f t="shared" si="9"/>
        <v>1</v>
      </c>
      <c r="AO35" s="55">
        <f t="shared" si="10"/>
        <v>1</v>
      </c>
      <c r="AP35" s="30">
        <f t="shared" si="11"/>
        <v>1</v>
      </c>
      <c r="AQ35" s="30">
        <f t="shared" si="12"/>
        <v>1</v>
      </c>
      <c r="AR35" s="55">
        <f t="shared" si="13"/>
        <v>0</v>
      </c>
      <c r="AS35" s="55">
        <f t="shared" si="14"/>
        <v>0</v>
      </c>
      <c r="AT35" s="30">
        <f t="shared" si="15"/>
        <v>0</v>
      </c>
      <c r="AU35" s="30">
        <f t="shared" si="16"/>
        <v>0</v>
      </c>
      <c r="AV35" s="55">
        <f t="shared" si="17"/>
        <v>0</v>
      </c>
      <c r="AW35" s="55">
        <f t="shared" si="18"/>
        <v>0</v>
      </c>
      <c r="AX35" s="30">
        <f t="shared" si="19"/>
        <v>0</v>
      </c>
      <c r="AY35" s="30">
        <f t="shared" si="20"/>
        <v>0</v>
      </c>
      <c r="AZ35" s="55">
        <f t="shared" si="21"/>
        <v>0</v>
      </c>
      <c r="BA35" s="55">
        <f t="shared" si="22"/>
        <v>0</v>
      </c>
      <c r="BB35" s="30">
        <f t="shared" si="23"/>
        <v>0</v>
      </c>
      <c r="BC35" s="30">
        <f t="shared" si="24"/>
        <v>0</v>
      </c>
      <c r="BD35" s="55">
        <f t="shared" si="25"/>
        <v>0</v>
      </c>
      <c r="BE35" s="55">
        <f t="shared" si="26"/>
        <v>0</v>
      </c>
      <c r="BF35" s="30">
        <f t="shared" si="27"/>
        <v>0</v>
      </c>
      <c r="BG35" s="30">
        <f t="shared" si="28"/>
        <v>0</v>
      </c>
    </row>
    <row r="36" spans="1:59" ht="15">
      <c r="A36" s="26">
        <v>29</v>
      </c>
      <c r="B36" s="125" t="s">
        <v>131</v>
      </c>
      <c r="C36" s="160">
        <f>'По області середня'!M34</f>
        <v>76.25</v>
      </c>
      <c r="D36" s="127">
        <f>'По області середня'!O34</f>
        <v>84.88</v>
      </c>
      <c r="E36" s="161">
        <f>'По області середня'!Q34</f>
        <v>80.45</v>
      </c>
      <c r="F36" s="155"/>
      <c r="G36" s="154"/>
      <c r="H36" s="152"/>
      <c r="I36" s="153"/>
      <c r="J36" s="106">
        <v>85</v>
      </c>
      <c r="K36" s="107">
        <v>85</v>
      </c>
      <c r="L36" s="106">
        <v>80</v>
      </c>
      <c r="M36" s="107">
        <v>90</v>
      </c>
      <c r="N36" s="136"/>
      <c r="O36" s="73"/>
      <c r="P36" s="81"/>
      <c r="Q36" s="80"/>
      <c r="R36" s="32"/>
      <c r="S36" s="73"/>
      <c r="T36" s="81"/>
      <c r="U36" s="80"/>
      <c r="V36" s="32"/>
      <c r="W36" s="73"/>
      <c r="X36" s="81"/>
      <c r="Y36" s="80"/>
      <c r="Z36" s="32"/>
      <c r="AA36" s="73"/>
      <c r="AB36" s="81"/>
      <c r="AC36" s="33"/>
      <c r="AD36" s="31">
        <f t="shared" si="29"/>
        <v>80</v>
      </c>
      <c r="AE36" s="29">
        <f t="shared" si="0"/>
        <v>90</v>
      </c>
      <c r="AF36" s="15">
        <f t="shared" si="1"/>
        <v>6800</v>
      </c>
      <c r="AG36" s="16">
        <f t="shared" si="2"/>
        <v>2</v>
      </c>
      <c r="AH36" s="15">
        <f t="shared" si="3"/>
        <v>7650</v>
      </c>
      <c r="AI36" s="16">
        <f t="shared" si="4"/>
        <v>2</v>
      </c>
      <c r="AJ36" s="54">
        <f t="shared" si="5"/>
        <v>0</v>
      </c>
      <c r="AK36" s="54">
        <f t="shared" si="6"/>
        <v>0</v>
      </c>
      <c r="AL36" s="30">
        <f t="shared" si="7"/>
        <v>0</v>
      </c>
      <c r="AM36" s="30">
        <f t="shared" si="8"/>
        <v>0</v>
      </c>
      <c r="AN36" s="55">
        <f t="shared" si="9"/>
        <v>1</v>
      </c>
      <c r="AO36" s="55">
        <f t="shared" si="10"/>
        <v>1</v>
      </c>
      <c r="AP36" s="30">
        <f t="shared" si="11"/>
        <v>1</v>
      </c>
      <c r="AQ36" s="30">
        <f t="shared" si="12"/>
        <v>1</v>
      </c>
      <c r="AR36" s="55">
        <f t="shared" si="13"/>
        <v>0</v>
      </c>
      <c r="AS36" s="55">
        <f t="shared" si="14"/>
        <v>0</v>
      </c>
      <c r="AT36" s="30">
        <f t="shared" si="15"/>
        <v>0</v>
      </c>
      <c r="AU36" s="30">
        <f t="shared" si="16"/>
        <v>0</v>
      </c>
      <c r="AV36" s="55">
        <f t="shared" si="17"/>
        <v>0</v>
      </c>
      <c r="AW36" s="55">
        <f t="shared" si="18"/>
        <v>0</v>
      </c>
      <c r="AX36" s="30">
        <f t="shared" si="19"/>
        <v>0</v>
      </c>
      <c r="AY36" s="30">
        <f t="shared" si="20"/>
        <v>0</v>
      </c>
      <c r="AZ36" s="55">
        <f t="shared" si="21"/>
        <v>0</v>
      </c>
      <c r="BA36" s="55">
        <f t="shared" si="22"/>
        <v>0</v>
      </c>
      <c r="BB36" s="30">
        <f t="shared" si="23"/>
        <v>0</v>
      </c>
      <c r="BC36" s="30">
        <f t="shared" si="24"/>
        <v>0</v>
      </c>
      <c r="BD36" s="55">
        <f t="shared" si="25"/>
        <v>0</v>
      </c>
      <c r="BE36" s="55">
        <f t="shared" si="26"/>
        <v>0</v>
      </c>
      <c r="BF36" s="30">
        <f t="shared" si="27"/>
        <v>0</v>
      </c>
      <c r="BG36" s="30">
        <f t="shared" si="28"/>
        <v>0</v>
      </c>
    </row>
    <row r="37" spans="1:59" ht="15" customHeight="1">
      <c r="A37" s="26">
        <v>30</v>
      </c>
      <c r="B37" s="124" t="s">
        <v>18</v>
      </c>
      <c r="C37" s="160">
        <f>'По області середня'!M35</f>
        <v>62.26</v>
      </c>
      <c r="D37" s="127">
        <f>'По області середня'!O35</f>
        <v>73.41</v>
      </c>
      <c r="E37" s="161">
        <f>'По області середня'!Q35</f>
        <v>67.61</v>
      </c>
      <c r="F37" s="155"/>
      <c r="G37" s="154"/>
      <c r="H37" s="152"/>
      <c r="I37" s="153"/>
      <c r="J37" s="106">
        <v>55</v>
      </c>
      <c r="K37" s="107">
        <v>75</v>
      </c>
      <c r="L37" s="106">
        <v>50</v>
      </c>
      <c r="M37" s="107">
        <v>70</v>
      </c>
      <c r="N37" s="136"/>
      <c r="O37" s="73"/>
      <c r="P37" s="81"/>
      <c r="Q37" s="80"/>
      <c r="R37" s="32"/>
      <c r="S37" s="73"/>
      <c r="T37" s="81"/>
      <c r="U37" s="80"/>
      <c r="V37" s="32"/>
      <c r="W37" s="73"/>
      <c r="X37" s="81"/>
      <c r="Y37" s="80"/>
      <c r="Z37" s="32"/>
      <c r="AA37" s="73"/>
      <c r="AB37" s="81"/>
      <c r="AC37" s="33"/>
      <c r="AD37" s="31">
        <f t="shared" si="29"/>
        <v>50</v>
      </c>
      <c r="AE37" s="29">
        <f t="shared" si="0"/>
        <v>75</v>
      </c>
      <c r="AF37" s="15">
        <f t="shared" si="1"/>
        <v>2750</v>
      </c>
      <c r="AG37" s="16">
        <f t="shared" si="2"/>
        <v>2</v>
      </c>
      <c r="AH37" s="15">
        <f t="shared" si="3"/>
        <v>5250</v>
      </c>
      <c r="AI37" s="16">
        <f t="shared" si="4"/>
        <v>2</v>
      </c>
      <c r="AJ37" s="54">
        <f t="shared" si="5"/>
        <v>0</v>
      </c>
      <c r="AK37" s="54">
        <f t="shared" si="6"/>
        <v>0</v>
      </c>
      <c r="AL37" s="30">
        <f t="shared" si="7"/>
        <v>0</v>
      </c>
      <c r="AM37" s="30">
        <f t="shared" si="8"/>
        <v>0</v>
      </c>
      <c r="AN37" s="55">
        <f t="shared" si="9"/>
        <v>1</v>
      </c>
      <c r="AO37" s="55">
        <f t="shared" si="10"/>
        <v>1</v>
      </c>
      <c r="AP37" s="30">
        <f t="shared" si="11"/>
        <v>1</v>
      </c>
      <c r="AQ37" s="30">
        <f t="shared" si="12"/>
        <v>1</v>
      </c>
      <c r="AR37" s="55">
        <f t="shared" si="13"/>
        <v>0</v>
      </c>
      <c r="AS37" s="55">
        <f t="shared" si="14"/>
        <v>0</v>
      </c>
      <c r="AT37" s="30">
        <f t="shared" si="15"/>
        <v>0</v>
      </c>
      <c r="AU37" s="30">
        <f t="shared" si="16"/>
        <v>0</v>
      </c>
      <c r="AV37" s="55">
        <f t="shared" si="17"/>
        <v>0</v>
      </c>
      <c r="AW37" s="55">
        <f t="shared" si="18"/>
        <v>0</v>
      </c>
      <c r="AX37" s="30">
        <f t="shared" si="19"/>
        <v>0</v>
      </c>
      <c r="AY37" s="30">
        <f t="shared" si="20"/>
        <v>0</v>
      </c>
      <c r="AZ37" s="55">
        <f t="shared" si="21"/>
        <v>0</v>
      </c>
      <c r="BA37" s="55">
        <f t="shared" si="22"/>
        <v>0</v>
      </c>
      <c r="BB37" s="30">
        <f t="shared" si="23"/>
        <v>0</v>
      </c>
      <c r="BC37" s="30">
        <f t="shared" si="24"/>
        <v>0</v>
      </c>
      <c r="BD37" s="55">
        <f t="shared" si="25"/>
        <v>0</v>
      </c>
      <c r="BE37" s="55">
        <f t="shared" si="26"/>
        <v>0</v>
      </c>
      <c r="BF37" s="30">
        <f t="shared" si="27"/>
        <v>0</v>
      </c>
      <c r="BG37" s="30">
        <f t="shared" si="28"/>
        <v>0</v>
      </c>
    </row>
    <row r="38" spans="1:59" ht="15">
      <c r="A38" s="26">
        <v>31</v>
      </c>
      <c r="B38" s="125" t="s">
        <v>130</v>
      </c>
      <c r="C38" s="160">
        <f>'По області середня'!M36</f>
        <v>78.11</v>
      </c>
      <c r="D38" s="127">
        <f>'По області середня'!O36</f>
        <v>83.22</v>
      </c>
      <c r="E38" s="161">
        <f>'По області середня'!Q36</f>
        <v>80.63</v>
      </c>
      <c r="F38" s="155"/>
      <c r="G38" s="154"/>
      <c r="H38" s="152"/>
      <c r="I38" s="153"/>
      <c r="J38" s="106">
        <v>75</v>
      </c>
      <c r="K38" s="107">
        <v>80</v>
      </c>
      <c r="L38" s="106">
        <v>75</v>
      </c>
      <c r="M38" s="107">
        <v>80</v>
      </c>
      <c r="N38" s="136"/>
      <c r="O38" s="73"/>
      <c r="P38" s="81"/>
      <c r="Q38" s="80"/>
      <c r="R38" s="32"/>
      <c r="S38" s="73"/>
      <c r="T38" s="81"/>
      <c r="U38" s="80"/>
      <c r="V38" s="32"/>
      <c r="W38" s="73"/>
      <c r="X38" s="81"/>
      <c r="Y38" s="80"/>
      <c r="Z38" s="32"/>
      <c r="AA38" s="73"/>
      <c r="AB38" s="81"/>
      <c r="AC38" s="33"/>
      <c r="AD38" s="31">
        <f t="shared" si="29"/>
        <v>75</v>
      </c>
      <c r="AE38" s="29">
        <f t="shared" si="0"/>
        <v>80</v>
      </c>
      <c r="AF38" s="15">
        <f t="shared" si="1"/>
        <v>5625</v>
      </c>
      <c r="AG38" s="16">
        <f t="shared" si="2"/>
        <v>2</v>
      </c>
      <c r="AH38" s="15">
        <f t="shared" si="3"/>
        <v>6400</v>
      </c>
      <c r="AI38" s="16">
        <f t="shared" si="4"/>
        <v>2</v>
      </c>
      <c r="AJ38" s="54">
        <f t="shared" si="5"/>
        <v>0</v>
      </c>
      <c r="AK38" s="54">
        <f t="shared" si="6"/>
        <v>0</v>
      </c>
      <c r="AL38" s="30">
        <f t="shared" si="7"/>
        <v>0</v>
      </c>
      <c r="AM38" s="30">
        <f t="shared" si="8"/>
        <v>0</v>
      </c>
      <c r="AN38" s="55">
        <f t="shared" si="9"/>
        <v>1</v>
      </c>
      <c r="AO38" s="55">
        <f t="shared" si="10"/>
        <v>1</v>
      </c>
      <c r="AP38" s="30">
        <f t="shared" si="11"/>
        <v>1</v>
      </c>
      <c r="AQ38" s="30">
        <f t="shared" si="12"/>
        <v>1</v>
      </c>
      <c r="AR38" s="55">
        <f t="shared" si="13"/>
        <v>0</v>
      </c>
      <c r="AS38" s="55">
        <f t="shared" si="14"/>
        <v>0</v>
      </c>
      <c r="AT38" s="30">
        <f t="shared" si="15"/>
        <v>0</v>
      </c>
      <c r="AU38" s="30">
        <f t="shared" si="16"/>
        <v>0</v>
      </c>
      <c r="AV38" s="55">
        <f t="shared" si="17"/>
        <v>0</v>
      </c>
      <c r="AW38" s="55">
        <f t="shared" si="18"/>
        <v>0</v>
      </c>
      <c r="AX38" s="30">
        <f t="shared" si="19"/>
        <v>0</v>
      </c>
      <c r="AY38" s="30">
        <f t="shared" si="20"/>
        <v>0</v>
      </c>
      <c r="AZ38" s="55">
        <f t="shared" si="21"/>
        <v>0</v>
      </c>
      <c r="BA38" s="55">
        <f t="shared" si="22"/>
        <v>0</v>
      </c>
      <c r="BB38" s="30">
        <f t="shared" si="23"/>
        <v>0</v>
      </c>
      <c r="BC38" s="30">
        <f t="shared" si="24"/>
        <v>0</v>
      </c>
      <c r="BD38" s="55">
        <f t="shared" si="25"/>
        <v>0</v>
      </c>
      <c r="BE38" s="55">
        <f t="shared" si="26"/>
        <v>0</v>
      </c>
      <c r="BF38" s="30">
        <f t="shared" si="27"/>
        <v>0</v>
      </c>
      <c r="BG38" s="30">
        <f t="shared" si="28"/>
        <v>0</v>
      </c>
    </row>
    <row r="39" spans="1:59" ht="15" customHeight="1">
      <c r="A39" s="26">
        <v>32</v>
      </c>
      <c r="B39" s="124" t="s">
        <v>11</v>
      </c>
      <c r="C39" s="160">
        <f>'По області середня'!M37</f>
        <v>43.36</v>
      </c>
      <c r="D39" s="127">
        <f>'По області середня'!O37</f>
        <v>55.65</v>
      </c>
      <c r="E39" s="161">
        <f>'По області середня'!Q37</f>
        <v>49.13</v>
      </c>
      <c r="F39" s="155"/>
      <c r="G39" s="154"/>
      <c r="H39" s="152"/>
      <c r="I39" s="153"/>
      <c r="J39" s="106">
        <v>35</v>
      </c>
      <c r="K39" s="107">
        <v>60</v>
      </c>
      <c r="L39" s="106">
        <v>45</v>
      </c>
      <c r="M39" s="107">
        <v>65</v>
      </c>
      <c r="N39" s="136"/>
      <c r="O39" s="73"/>
      <c r="P39" s="81"/>
      <c r="Q39" s="80"/>
      <c r="R39" s="32"/>
      <c r="S39" s="73"/>
      <c r="T39" s="81"/>
      <c r="U39" s="80"/>
      <c r="V39" s="32"/>
      <c r="W39" s="73"/>
      <c r="X39" s="81"/>
      <c r="Y39" s="80"/>
      <c r="Z39" s="32"/>
      <c r="AA39" s="73"/>
      <c r="AB39" s="81"/>
      <c r="AC39" s="33"/>
      <c r="AD39" s="31">
        <f t="shared" si="29"/>
        <v>35</v>
      </c>
      <c r="AE39" s="29">
        <f t="shared" si="0"/>
        <v>65</v>
      </c>
      <c r="AF39" s="15">
        <f t="shared" si="1"/>
        <v>1575</v>
      </c>
      <c r="AG39" s="16">
        <f t="shared" si="2"/>
        <v>2</v>
      </c>
      <c r="AH39" s="15">
        <f t="shared" si="3"/>
        <v>3900</v>
      </c>
      <c r="AI39" s="16">
        <f t="shared" si="4"/>
        <v>2</v>
      </c>
      <c r="AJ39" s="54">
        <f t="shared" si="5"/>
        <v>0</v>
      </c>
      <c r="AK39" s="54">
        <f t="shared" si="6"/>
        <v>0</v>
      </c>
      <c r="AL39" s="30">
        <f t="shared" si="7"/>
        <v>0</v>
      </c>
      <c r="AM39" s="30">
        <f t="shared" si="8"/>
        <v>0</v>
      </c>
      <c r="AN39" s="55">
        <f t="shared" si="9"/>
        <v>1</v>
      </c>
      <c r="AO39" s="55">
        <f t="shared" si="10"/>
        <v>1</v>
      </c>
      <c r="AP39" s="30">
        <f t="shared" si="11"/>
        <v>1</v>
      </c>
      <c r="AQ39" s="30">
        <f t="shared" si="12"/>
        <v>1</v>
      </c>
      <c r="AR39" s="55">
        <f t="shared" si="13"/>
        <v>0</v>
      </c>
      <c r="AS39" s="55">
        <f t="shared" si="14"/>
        <v>0</v>
      </c>
      <c r="AT39" s="30">
        <f t="shared" si="15"/>
        <v>0</v>
      </c>
      <c r="AU39" s="30">
        <f t="shared" si="16"/>
        <v>0</v>
      </c>
      <c r="AV39" s="55">
        <f t="shared" si="17"/>
        <v>0</v>
      </c>
      <c r="AW39" s="55">
        <f t="shared" si="18"/>
        <v>0</v>
      </c>
      <c r="AX39" s="30">
        <f t="shared" si="19"/>
        <v>0</v>
      </c>
      <c r="AY39" s="30">
        <f t="shared" si="20"/>
        <v>0</v>
      </c>
      <c r="AZ39" s="55">
        <f t="shared" si="21"/>
        <v>0</v>
      </c>
      <c r="BA39" s="55">
        <f t="shared" si="22"/>
        <v>0</v>
      </c>
      <c r="BB39" s="30">
        <f t="shared" si="23"/>
        <v>0</v>
      </c>
      <c r="BC39" s="30">
        <f t="shared" si="24"/>
        <v>0</v>
      </c>
      <c r="BD39" s="55">
        <f t="shared" si="25"/>
        <v>0</v>
      </c>
      <c r="BE39" s="55">
        <f t="shared" si="26"/>
        <v>0</v>
      </c>
      <c r="BF39" s="30">
        <f t="shared" si="27"/>
        <v>0</v>
      </c>
      <c r="BG39" s="30">
        <f t="shared" si="28"/>
        <v>0</v>
      </c>
    </row>
    <row r="40" spans="1:59" ht="15" customHeight="1">
      <c r="A40" s="26">
        <v>33</v>
      </c>
      <c r="B40" s="125" t="s">
        <v>132</v>
      </c>
      <c r="C40" s="160">
        <f>'По області середня'!M38</f>
        <v>43.81</v>
      </c>
      <c r="D40" s="127">
        <f>'По області середня'!O38</f>
        <v>50.58</v>
      </c>
      <c r="E40" s="161">
        <f>'По області середня'!Q38</f>
        <v>47.07</v>
      </c>
      <c r="F40" s="155"/>
      <c r="G40" s="154"/>
      <c r="H40" s="152"/>
      <c r="I40" s="153"/>
      <c r="J40" s="106">
        <v>29</v>
      </c>
      <c r="K40" s="107">
        <v>35</v>
      </c>
      <c r="L40" s="106">
        <v>30</v>
      </c>
      <c r="M40" s="107">
        <v>37</v>
      </c>
      <c r="N40" s="136"/>
      <c r="O40" s="73"/>
      <c r="P40" s="81"/>
      <c r="Q40" s="80"/>
      <c r="R40" s="32"/>
      <c r="S40" s="73"/>
      <c r="T40" s="81"/>
      <c r="U40" s="80"/>
      <c r="V40" s="32"/>
      <c r="W40" s="73"/>
      <c r="X40" s="81"/>
      <c r="Y40" s="80"/>
      <c r="Z40" s="32"/>
      <c r="AA40" s="73"/>
      <c r="AB40" s="81"/>
      <c r="AC40" s="33"/>
      <c r="AD40" s="31">
        <f t="shared" si="29"/>
        <v>29</v>
      </c>
      <c r="AE40" s="29">
        <f t="shared" si="0"/>
        <v>37</v>
      </c>
      <c r="AF40" s="15">
        <f t="shared" si="1"/>
        <v>870</v>
      </c>
      <c r="AG40" s="16">
        <f t="shared" si="2"/>
        <v>2</v>
      </c>
      <c r="AH40" s="15">
        <f t="shared" si="3"/>
        <v>1295</v>
      </c>
      <c r="AI40" s="16">
        <f t="shared" si="4"/>
        <v>2</v>
      </c>
      <c r="AJ40" s="54">
        <f t="shared" si="5"/>
        <v>0</v>
      </c>
      <c r="AK40" s="54">
        <f t="shared" si="6"/>
        <v>0</v>
      </c>
      <c r="AL40" s="30">
        <f t="shared" si="7"/>
        <v>0</v>
      </c>
      <c r="AM40" s="30">
        <f t="shared" si="8"/>
        <v>0</v>
      </c>
      <c r="AN40" s="55">
        <f t="shared" si="9"/>
        <v>1</v>
      </c>
      <c r="AO40" s="55">
        <f t="shared" si="10"/>
        <v>1</v>
      </c>
      <c r="AP40" s="30">
        <f t="shared" si="11"/>
        <v>1</v>
      </c>
      <c r="AQ40" s="30">
        <f t="shared" si="12"/>
        <v>1</v>
      </c>
      <c r="AR40" s="55">
        <f t="shared" si="13"/>
        <v>0</v>
      </c>
      <c r="AS40" s="55">
        <f t="shared" si="14"/>
        <v>0</v>
      </c>
      <c r="AT40" s="30">
        <f t="shared" si="15"/>
        <v>0</v>
      </c>
      <c r="AU40" s="30">
        <f t="shared" si="16"/>
        <v>0</v>
      </c>
      <c r="AV40" s="55">
        <f t="shared" si="17"/>
        <v>0</v>
      </c>
      <c r="AW40" s="55">
        <f t="shared" si="18"/>
        <v>0</v>
      </c>
      <c r="AX40" s="30">
        <f t="shared" si="19"/>
        <v>0</v>
      </c>
      <c r="AY40" s="30">
        <f t="shared" si="20"/>
        <v>0</v>
      </c>
      <c r="AZ40" s="55">
        <f t="shared" si="21"/>
        <v>0</v>
      </c>
      <c r="BA40" s="55">
        <f t="shared" si="22"/>
        <v>0</v>
      </c>
      <c r="BB40" s="30">
        <f t="shared" si="23"/>
        <v>0</v>
      </c>
      <c r="BC40" s="30">
        <f t="shared" si="24"/>
        <v>0</v>
      </c>
      <c r="BD40" s="55">
        <f t="shared" si="25"/>
        <v>0</v>
      </c>
      <c r="BE40" s="55">
        <f t="shared" si="26"/>
        <v>0</v>
      </c>
      <c r="BF40" s="30">
        <f t="shared" si="27"/>
        <v>0</v>
      </c>
      <c r="BG40" s="30">
        <f t="shared" si="28"/>
        <v>0</v>
      </c>
    </row>
    <row r="41" spans="1:59" ht="15" customHeight="1">
      <c r="A41" s="26">
        <v>34</v>
      </c>
      <c r="B41" s="124" t="s">
        <v>30</v>
      </c>
      <c r="C41" s="160">
        <f>'По області середня'!M39</f>
        <v>65.45</v>
      </c>
      <c r="D41" s="127">
        <f>'По області середня'!O39</f>
        <v>76.39</v>
      </c>
      <c r="E41" s="161">
        <f>'По області середня'!Q39</f>
        <v>70.71</v>
      </c>
      <c r="F41" s="155"/>
      <c r="G41" s="154"/>
      <c r="H41" s="152"/>
      <c r="I41" s="153"/>
      <c r="J41" s="106">
        <v>60</v>
      </c>
      <c r="K41" s="107">
        <v>75</v>
      </c>
      <c r="L41" s="106">
        <v>62</v>
      </c>
      <c r="M41" s="107">
        <v>75</v>
      </c>
      <c r="N41" s="136"/>
      <c r="O41" s="73"/>
      <c r="P41" s="81"/>
      <c r="Q41" s="80"/>
      <c r="R41" s="32"/>
      <c r="S41" s="73"/>
      <c r="T41" s="81"/>
      <c r="U41" s="80"/>
      <c r="V41" s="32"/>
      <c r="W41" s="73"/>
      <c r="X41" s="81"/>
      <c r="Y41" s="80"/>
      <c r="Z41" s="32"/>
      <c r="AA41" s="73"/>
      <c r="AB41" s="81"/>
      <c r="AC41" s="33"/>
      <c r="AD41" s="31">
        <f t="shared" si="29"/>
        <v>60</v>
      </c>
      <c r="AE41" s="29">
        <f t="shared" si="0"/>
        <v>75</v>
      </c>
      <c r="AF41" s="15">
        <f t="shared" si="1"/>
        <v>3720</v>
      </c>
      <c r="AG41" s="16">
        <f t="shared" si="2"/>
        <v>2</v>
      </c>
      <c r="AH41" s="15">
        <f t="shared" si="3"/>
        <v>5625</v>
      </c>
      <c r="AI41" s="16">
        <f t="shared" si="4"/>
        <v>2</v>
      </c>
      <c r="AJ41" s="54">
        <f t="shared" si="5"/>
        <v>0</v>
      </c>
      <c r="AK41" s="54">
        <f t="shared" si="6"/>
        <v>0</v>
      </c>
      <c r="AL41" s="30">
        <f t="shared" si="7"/>
        <v>0</v>
      </c>
      <c r="AM41" s="30">
        <f t="shared" si="8"/>
        <v>0</v>
      </c>
      <c r="AN41" s="55">
        <f t="shared" si="9"/>
        <v>1</v>
      </c>
      <c r="AO41" s="55">
        <f t="shared" si="10"/>
        <v>1</v>
      </c>
      <c r="AP41" s="30">
        <f t="shared" si="11"/>
        <v>1</v>
      </c>
      <c r="AQ41" s="30">
        <f t="shared" si="12"/>
        <v>1</v>
      </c>
      <c r="AR41" s="55">
        <f t="shared" si="13"/>
        <v>0</v>
      </c>
      <c r="AS41" s="55">
        <f t="shared" si="14"/>
        <v>0</v>
      </c>
      <c r="AT41" s="30">
        <f t="shared" si="15"/>
        <v>0</v>
      </c>
      <c r="AU41" s="30">
        <f t="shared" si="16"/>
        <v>0</v>
      </c>
      <c r="AV41" s="55">
        <f t="shared" si="17"/>
        <v>0</v>
      </c>
      <c r="AW41" s="55">
        <f t="shared" si="18"/>
        <v>0</v>
      </c>
      <c r="AX41" s="30">
        <f t="shared" si="19"/>
        <v>0</v>
      </c>
      <c r="AY41" s="30">
        <f t="shared" si="20"/>
        <v>0</v>
      </c>
      <c r="AZ41" s="55">
        <f t="shared" si="21"/>
        <v>0</v>
      </c>
      <c r="BA41" s="55">
        <f t="shared" si="22"/>
        <v>0</v>
      </c>
      <c r="BB41" s="30">
        <f t="shared" si="23"/>
        <v>0</v>
      </c>
      <c r="BC41" s="30">
        <f t="shared" si="24"/>
        <v>0</v>
      </c>
      <c r="BD41" s="55">
        <f t="shared" si="25"/>
        <v>0</v>
      </c>
      <c r="BE41" s="55">
        <f t="shared" si="26"/>
        <v>0</v>
      </c>
      <c r="BF41" s="30">
        <f t="shared" si="27"/>
        <v>0</v>
      </c>
      <c r="BG41" s="30">
        <f t="shared" si="28"/>
        <v>0</v>
      </c>
    </row>
    <row r="42" spans="1:59" ht="15" customHeight="1">
      <c r="A42" s="26">
        <v>35</v>
      </c>
      <c r="B42" s="124" t="s">
        <v>24</v>
      </c>
      <c r="C42" s="160">
        <f>'По області середня'!M40</f>
        <v>39.78</v>
      </c>
      <c r="D42" s="127">
        <f>'По області середня'!O40</f>
        <v>41.97</v>
      </c>
      <c r="E42" s="161">
        <f>'По області середня'!Q40</f>
        <v>40.86</v>
      </c>
      <c r="F42" s="155"/>
      <c r="G42" s="154"/>
      <c r="H42" s="152"/>
      <c r="I42" s="153"/>
      <c r="J42" s="106">
        <v>41.5</v>
      </c>
      <c r="K42" s="107">
        <v>55</v>
      </c>
      <c r="L42" s="106">
        <v>41.5</v>
      </c>
      <c r="M42" s="107">
        <v>45</v>
      </c>
      <c r="N42" s="136"/>
      <c r="O42" s="73"/>
      <c r="P42" s="81"/>
      <c r="Q42" s="80"/>
      <c r="R42" s="32"/>
      <c r="S42" s="73"/>
      <c r="T42" s="81"/>
      <c r="U42" s="80"/>
      <c r="V42" s="32"/>
      <c r="W42" s="73"/>
      <c r="X42" s="81"/>
      <c r="Y42" s="80"/>
      <c r="Z42" s="32"/>
      <c r="AA42" s="73"/>
      <c r="AB42" s="81"/>
      <c r="AC42" s="33"/>
      <c r="AD42" s="31">
        <f t="shared" si="29"/>
        <v>41.5</v>
      </c>
      <c r="AE42" s="29">
        <f t="shared" si="0"/>
        <v>55</v>
      </c>
      <c r="AF42" s="15">
        <f t="shared" si="1"/>
        <v>1722.25</v>
      </c>
      <c r="AG42" s="16">
        <f t="shared" si="2"/>
        <v>2</v>
      </c>
      <c r="AH42" s="15">
        <f t="shared" si="3"/>
        <v>2475</v>
      </c>
      <c r="AI42" s="16">
        <f t="shared" si="4"/>
        <v>2</v>
      </c>
      <c r="AJ42" s="54">
        <f t="shared" si="5"/>
        <v>0</v>
      </c>
      <c r="AK42" s="54">
        <f t="shared" si="6"/>
        <v>0</v>
      </c>
      <c r="AL42" s="30">
        <f t="shared" si="7"/>
        <v>0</v>
      </c>
      <c r="AM42" s="30">
        <f t="shared" si="8"/>
        <v>0</v>
      </c>
      <c r="AN42" s="55">
        <f t="shared" si="9"/>
        <v>1</v>
      </c>
      <c r="AO42" s="55">
        <f t="shared" si="10"/>
        <v>1</v>
      </c>
      <c r="AP42" s="30">
        <f t="shared" si="11"/>
        <v>1</v>
      </c>
      <c r="AQ42" s="30">
        <f t="shared" si="12"/>
        <v>1</v>
      </c>
      <c r="AR42" s="55">
        <f t="shared" si="13"/>
        <v>0</v>
      </c>
      <c r="AS42" s="55">
        <f t="shared" si="14"/>
        <v>0</v>
      </c>
      <c r="AT42" s="30">
        <f t="shared" si="15"/>
        <v>0</v>
      </c>
      <c r="AU42" s="30">
        <f t="shared" si="16"/>
        <v>0</v>
      </c>
      <c r="AV42" s="55">
        <f t="shared" si="17"/>
        <v>0</v>
      </c>
      <c r="AW42" s="55">
        <f t="shared" si="18"/>
        <v>0</v>
      </c>
      <c r="AX42" s="30">
        <f t="shared" si="19"/>
        <v>0</v>
      </c>
      <c r="AY42" s="30">
        <f t="shared" si="20"/>
        <v>0</v>
      </c>
      <c r="AZ42" s="55">
        <f t="shared" si="21"/>
        <v>0</v>
      </c>
      <c r="BA42" s="55">
        <f t="shared" si="22"/>
        <v>0</v>
      </c>
      <c r="BB42" s="30">
        <f t="shared" si="23"/>
        <v>0</v>
      </c>
      <c r="BC42" s="30">
        <f t="shared" si="24"/>
        <v>0</v>
      </c>
      <c r="BD42" s="55">
        <f t="shared" si="25"/>
        <v>0</v>
      </c>
      <c r="BE42" s="55">
        <f t="shared" si="26"/>
        <v>0</v>
      </c>
      <c r="BF42" s="30">
        <f t="shared" si="27"/>
        <v>0</v>
      </c>
      <c r="BG42" s="30">
        <f t="shared" si="28"/>
        <v>0</v>
      </c>
    </row>
    <row r="43" spans="1:59" ht="15" customHeight="1">
      <c r="A43" s="26">
        <v>36</v>
      </c>
      <c r="B43" s="124" t="s">
        <v>25</v>
      </c>
      <c r="C43" s="160">
        <f>'По області середня'!M41</f>
        <v>53.23</v>
      </c>
      <c r="D43" s="127">
        <f>'По області середня'!O41</f>
        <v>55.85</v>
      </c>
      <c r="E43" s="161">
        <f>'По області середня'!Q41</f>
        <v>54.53</v>
      </c>
      <c r="F43" s="155"/>
      <c r="G43" s="154"/>
      <c r="H43" s="152"/>
      <c r="I43" s="153"/>
      <c r="J43" s="106">
        <v>55</v>
      </c>
      <c r="K43" s="107">
        <v>55</v>
      </c>
      <c r="L43" s="106">
        <v>50</v>
      </c>
      <c r="M43" s="107">
        <v>60</v>
      </c>
      <c r="N43" s="136"/>
      <c r="O43" s="73"/>
      <c r="P43" s="81"/>
      <c r="Q43" s="80"/>
      <c r="R43" s="32"/>
      <c r="S43" s="73"/>
      <c r="T43" s="81"/>
      <c r="U43" s="80"/>
      <c r="V43" s="32"/>
      <c r="W43" s="73"/>
      <c r="X43" s="81"/>
      <c r="Y43" s="80"/>
      <c r="Z43" s="32"/>
      <c r="AA43" s="73"/>
      <c r="AB43" s="81"/>
      <c r="AC43" s="33"/>
      <c r="AD43" s="31">
        <f t="shared" si="29"/>
        <v>50</v>
      </c>
      <c r="AE43" s="29">
        <f t="shared" si="0"/>
        <v>60</v>
      </c>
      <c r="AF43" s="15">
        <f t="shared" si="1"/>
        <v>2750</v>
      </c>
      <c r="AG43" s="16">
        <f t="shared" si="2"/>
        <v>2</v>
      </c>
      <c r="AH43" s="15">
        <f t="shared" si="3"/>
        <v>3300</v>
      </c>
      <c r="AI43" s="16">
        <f t="shared" si="4"/>
        <v>2</v>
      </c>
      <c r="AJ43" s="54">
        <f t="shared" si="5"/>
        <v>0</v>
      </c>
      <c r="AK43" s="54">
        <f t="shared" si="6"/>
        <v>0</v>
      </c>
      <c r="AL43" s="30">
        <f t="shared" si="7"/>
        <v>0</v>
      </c>
      <c r="AM43" s="30">
        <f t="shared" si="8"/>
        <v>0</v>
      </c>
      <c r="AN43" s="55">
        <f t="shared" si="9"/>
        <v>1</v>
      </c>
      <c r="AO43" s="55">
        <f t="shared" si="10"/>
        <v>1</v>
      </c>
      <c r="AP43" s="30">
        <f t="shared" si="11"/>
        <v>1</v>
      </c>
      <c r="AQ43" s="30">
        <f t="shared" si="12"/>
        <v>1</v>
      </c>
      <c r="AR43" s="55">
        <f t="shared" si="13"/>
        <v>0</v>
      </c>
      <c r="AS43" s="55">
        <f t="shared" si="14"/>
        <v>0</v>
      </c>
      <c r="AT43" s="30">
        <f t="shared" si="15"/>
        <v>0</v>
      </c>
      <c r="AU43" s="30">
        <f t="shared" si="16"/>
        <v>0</v>
      </c>
      <c r="AV43" s="55">
        <f t="shared" si="17"/>
        <v>0</v>
      </c>
      <c r="AW43" s="55">
        <f t="shared" si="18"/>
        <v>0</v>
      </c>
      <c r="AX43" s="30">
        <f t="shared" si="19"/>
        <v>0</v>
      </c>
      <c r="AY43" s="30">
        <f t="shared" si="20"/>
        <v>0</v>
      </c>
      <c r="AZ43" s="55">
        <f t="shared" si="21"/>
        <v>0</v>
      </c>
      <c r="BA43" s="55">
        <f t="shared" si="22"/>
        <v>0</v>
      </c>
      <c r="BB43" s="30">
        <f t="shared" si="23"/>
        <v>0</v>
      </c>
      <c r="BC43" s="30">
        <f t="shared" si="24"/>
        <v>0</v>
      </c>
      <c r="BD43" s="55">
        <f t="shared" si="25"/>
        <v>0</v>
      </c>
      <c r="BE43" s="55">
        <f t="shared" si="26"/>
        <v>0</v>
      </c>
      <c r="BF43" s="30">
        <f t="shared" si="27"/>
        <v>0</v>
      </c>
      <c r="BG43" s="30">
        <f t="shared" si="28"/>
        <v>0</v>
      </c>
    </row>
    <row r="44" spans="1:59" ht="15" customHeight="1">
      <c r="A44" s="26">
        <v>37</v>
      </c>
      <c r="B44" s="124" t="s">
        <v>26</v>
      </c>
      <c r="C44" s="160">
        <f>'По області середня'!M42</f>
        <v>14.82</v>
      </c>
      <c r="D44" s="127">
        <f>'По області середня'!O42</f>
        <v>16.07</v>
      </c>
      <c r="E44" s="161">
        <f>'По області середня'!Q42</f>
        <v>15.43</v>
      </c>
      <c r="F44" s="155"/>
      <c r="G44" s="154"/>
      <c r="H44" s="152"/>
      <c r="I44" s="153"/>
      <c r="J44" s="106">
        <v>15.5</v>
      </c>
      <c r="K44" s="107">
        <v>16.5</v>
      </c>
      <c r="L44" s="106">
        <v>15</v>
      </c>
      <c r="M44" s="107">
        <v>16.5</v>
      </c>
      <c r="N44" s="136"/>
      <c r="O44" s="73"/>
      <c r="P44" s="81"/>
      <c r="Q44" s="80"/>
      <c r="R44" s="32"/>
      <c r="S44" s="73"/>
      <c r="T44" s="81"/>
      <c r="U44" s="80"/>
      <c r="V44" s="32"/>
      <c r="W44" s="73"/>
      <c r="X44" s="81"/>
      <c r="Y44" s="80"/>
      <c r="Z44" s="32"/>
      <c r="AA44" s="73"/>
      <c r="AB44" s="81"/>
      <c r="AC44" s="33"/>
      <c r="AD44" s="31">
        <f t="shared" si="29"/>
        <v>15</v>
      </c>
      <c r="AE44" s="29">
        <f t="shared" si="0"/>
        <v>16.5</v>
      </c>
      <c r="AF44" s="15">
        <f t="shared" si="1"/>
        <v>232.5</v>
      </c>
      <c r="AG44" s="16">
        <f t="shared" si="2"/>
        <v>2</v>
      </c>
      <c r="AH44" s="15">
        <f t="shared" si="3"/>
        <v>272.25</v>
      </c>
      <c r="AI44" s="16">
        <f t="shared" si="4"/>
        <v>2</v>
      </c>
      <c r="AJ44" s="54">
        <f t="shared" si="5"/>
        <v>0</v>
      </c>
      <c r="AK44" s="54">
        <f t="shared" si="6"/>
        <v>0</v>
      </c>
      <c r="AL44" s="30">
        <f t="shared" si="7"/>
        <v>0</v>
      </c>
      <c r="AM44" s="30">
        <f t="shared" si="8"/>
        <v>0</v>
      </c>
      <c r="AN44" s="55">
        <f t="shared" si="9"/>
        <v>1</v>
      </c>
      <c r="AO44" s="55">
        <f t="shared" si="10"/>
        <v>1</v>
      </c>
      <c r="AP44" s="30">
        <f t="shared" si="11"/>
        <v>1</v>
      </c>
      <c r="AQ44" s="30">
        <f t="shared" si="12"/>
        <v>1</v>
      </c>
      <c r="AR44" s="55">
        <f t="shared" si="13"/>
        <v>0</v>
      </c>
      <c r="AS44" s="55">
        <f t="shared" si="14"/>
        <v>0</v>
      </c>
      <c r="AT44" s="30">
        <f t="shared" si="15"/>
        <v>0</v>
      </c>
      <c r="AU44" s="30">
        <f t="shared" si="16"/>
        <v>0</v>
      </c>
      <c r="AV44" s="55">
        <f t="shared" si="17"/>
        <v>0</v>
      </c>
      <c r="AW44" s="55">
        <f t="shared" si="18"/>
        <v>0</v>
      </c>
      <c r="AX44" s="30">
        <f t="shared" si="19"/>
        <v>0</v>
      </c>
      <c r="AY44" s="30">
        <f t="shared" si="20"/>
        <v>0</v>
      </c>
      <c r="AZ44" s="55">
        <f t="shared" si="21"/>
        <v>0</v>
      </c>
      <c r="BA44" s="55">
        <f t="shared" si="22"/>
        <v>0</v>
      </c>
      <c r="BB44" s="30">
        <f t="shared" si="23"/>
        <v>0</v>
      </c>
      <c r="BC44" s="30">
        <f t="shared" si="24"/>
        <v>0</v>
      </c>
      <c r="BD44" s="55">
        <f t="shared" si="25"/>
        <v>0</v>
      </c>
      <c r="BE44" s="55">
        <f t="shared" si="26"/>
        <v>0</v>
      </c>
      <c r="BF44" s="30">
        <f t="shared" si="27"/>
        <v>0</v>
      </c>
      <c r="BG44" s="30">
        <f t="shared" si="28"/>
        <v>0</v>
      </c>
    </row>
    <row r="45" spans="1:59" ht="15" customHeight="1">
      <c r="A45" s="26">
        <v>38</v>
      </c>
      <c r="B45" s="125" t="s">
        <v>135</v>
      </c>
      <c r="C45" s="160" t="str">
        <f>'По області середня'!M43</f>
        <v> </v>
      </c>
      <c r="D45" s="127" t="str">
        <f>'По області середня'!O43</f>
        <v> </v>
      </c>
      <c r="E45" s="161" t="str">
        <f>'По області середня'!Q43</f>
        <v> </v>
      </c>
      <c r="F45" s="155"/>
      <c r="G45" s="154"/>
      <c r="H45" s="152"/>
      <c r="I45" s="153"/>
      <c r="J45" s="106"/>
      <c r="K45" s="107"/>
      <c r="L45" s="106"/>
      <c r="M45" s="107"/>
      <c r="N45" s="136"/>
      <c r="O45" s="73"/>
      <c r="P45" s="81"/>
      <c r="Q45" s="80"/>
      <c r="R45" s="32"/>
      <c r="S45" s="73"/>
      <c r="T45" s="81"/>
      <c r="U45" s="80"/>
      <c r="V45" s="32"/>
      <c r="W45" s="73"/>
      <c r="X45" s="81"/>
      <c r="Y45" s="80"/>
      <c r="Z45" s="32"/>
      <c r="AA45" s="73"/>
      <c r="AB45" s="81"/>
      <c r="AC45" s="33"/>
      <c r="AD45" s="31" t="e">
        <f t="shared" si="29"/>
        <v>#NUM!</v>
      </c>
      <c r="AE45" s="29">
        <f t="shared" si="0"/>
        <v>0</v>
      </c>
      <c r="AF45" s="15">
        <f t="shared" si="1"/>
        <v>1</v>
      </c>
      <c r="AG45" s="16">
        <f t="shared" si="2"/>
        <v>0</v>
      </c>
      <c r="AH45" s="15">
        <f t="shared" si="3"/>
        <v>1</v>
      </c>
      <c r="AI45" s="16">
        <f t="shared" si="4"/>
        <v>0</v>
      </c>
      <c r="AJ45" s="54">
        <f t="shared" si="5"/>
        <v>0</v>
      </c>
      <c r="AK45" s="54">
        <f t="shared" si="6"/>
        <v>0</v>
      </c>
      <c r="AL45" s="30">
        <f t="shared" si="7"/>
        <v>0</v>
      </c>
      <c r="AM45" s="30">
        <f t="shared" si="8"/>
        <v>0</v>
      </c>
      <c r="AN45" s="55">
        <f t="shared" si="9"/>
        <v>0</v>
      </c>
      <c r="AO45" s="55">
        <f t="shared" si="10"/>
        <v>0</v>
      </c>
      <c r="AP45" s="30">
        <f t="shared" si="11"/>
        <v>0</v>
      </c>
      <c r="AQ45" s="30">
        <f t="shared" si="12"/>
        <v>0</v>
      </c>
      <c r="AR45" s="55">
        <f t="shared" si="13"/>
        <v>0</v>
      </c>
      <c r="AS45" s="55">
        <f t="shared" si="14"/>
        <v>0</v>
      </c>
      <c r="AT45" s="30">
        <f t="shared" si="15"/>
        <v>0</v>
      </c>
      <c r="AU45" s="30">
        <f t="shared" si="16"/>
        <v>0</v>
      </c>
      <c r="AV45" s="55">
        <f t="shared" si="17"/>
        <v>0</v>
      </c>
      <c r="AW45" s="55">
        <f t="shared" si="18"/>
        <v>0</v>
      </c>
      <c r="AX45" s="30">
        <f t="shared" si="19"/>
        <v>0</v>
      </c>
      <c r="AY45" s="30">
        <f t="shared" si="20"/>
        <v>0</v>
      </c>
      <c r="AZ45" s="55">
        <f t="shared" si="21"/>
        <v>0</v>
      </c>
      <c r="BA45" s="55">
        <f t="shared" si="22"/>
        <v>0</v>
      </c>
      <c r="BB45" s="30">
        <f t="shared" si="23"/>
        <v>0</v>
      </c>
      <c r="BC45" s="30">
        <f t="shared" si="24"/>
        <v>0</v>
      </c>
      <c r="BD45" s="55">
        <f t="shared" si="25"/>
        <v>0</v>
      </c>
      <c r="BE45" s="55">
        <f t="shared" si="26"/>
        <v>0</v>
      </c>
      <c r="BF45" s="30">
        <f t="shared" si="27"/>
        <v>0</v>
      </c>
      <c r="BG45" s="30">
        <f t="shared" si="28"/>
        <v>0</v>
      </c>
    </row>
    <row r="46" spans="1:59" ht="15" customHeight="1">
      <c r="A46" s="26">
        <v>39</v>
      </c>
      <c r="B46" s="124" t="s">
        <v>34</v>
      </c>
      <c r="C46" s="160">
        <f>'По області середня'!M44</f>
        <v>9.08</v>
      </c>
      <c r="D46" s="127">
        <f>'По області середня'!O44</f>
        <v>10.39</v>
      </c>
      <c r="E46" s="161">
        <f>'По області середня'!Q44</f>
        <v>9.72</v>
      </c>
      <c r="F46" s="155"/>
      <c r="G46" s="154"/>
      <c r="H46" s="152"/>
      <c r="I46" s="153"/>
      <c r="J46" s="106">
        <v>7</v>
      </c>
      <c r="K46" s="107">
        <v>8</v>
      </c>
      <c r="L46" s="106">
        <v>7</v>
      </c>
      <c r="M46" s="107">
        <v>8</v>
      </c>
      <c r="N46" s="136"/>
      <c r="O46" s="73"/>
      <c r="P46" s="81"/>
      <c r="Q46" s="80"/>
      <c r="R46" s="32"/>
      <c r="S46" s="73"/>
      <c r="T46" s="81"/>
      <c r="U46" s="80"/>
      <c r="V46" s="32"/>
      <c r="W46" s="73"/>
      <c r="X46" s="81"/>
      <c r="Y46" s="80"/>
      <c r="Z46" s="32"/>
      <c r="AA46" s="73"/>
      <c r="AB46" s="81"/>
      <c r="AC46" s="33"/>
      <c r="AD46" s="31">
        <f t="shared" si="29"/>
        <v>7</v>
      </c>
      <c r="AE46" s="29">
        <f t="shared" si="0"/>
        <v>8</v>
      </c>
      <c r="AF46" s="15">
        <f t="shared" si="1"/>
        <v>49</v>
      </c>
      <c r="AG46" s="16">
        <f t="shared" si="2"/>
        <v>2</v>
      </c>
      <c r="AH46" s="15">
        <f t="shared" si="3"/>
        <v>64</v>
      </c>
      <c r="AI46" s="16">
        <f t="shared" si="4"/>
        <v>2</v>
      </c>
      <c r="AJ46" s="54">
        <f t="shared" si="5"/>
        <v>0</v>
      </c>
      <c r="AK46" s="54">
        <f t="shared" si="6"/>
        <v>0</v>
      </c>
      <c r="AL46" s="30">
        <f t="shared" si="7"/>
        <v>0</v>
      </c>
      <c r="AM46" s="30">
        <f t="shared" si="8"/>
        <v>0</v>
      </c>
      <c r="AN46" s="55">
        <f t="shared" si="9"/>
        <v>1</v>
      </c>
      <c r="AO46" s="55">
        <f t="shared" si="10"/>
        <v>1</v>
      </c>
      <c r="AP46" s="30">
        <f t="shared" si="11"/>
        <v>1</v>
      </c>
      <c r="AQ46" s="30">
        <f t="shared" si="12"/>
        <v>1</v>
      </c>
      <c r="AR46" s="55">
        <f t="shared" si="13"/>
        <v>0</v>
      </c>
      <c r="AS46" s="55">
        <f t="shared" si="14"/>
        <v>0</v>
      </c>
      <c r="AT46" s="30">
        <f t="shared" si="15"/>
        <v>0</v>
      </c>
      <c r="AU46" s="30">
        <f t="shared" si="16"/>
        <v>0</v>
      </c>
      <c r="AV46" s="55">
        <f t="shared" si="17"/>
        <v>0</v>
      </c>
      <c r="AW46" s="55">
        <f t="shared" si="18"/>
        <v>0</v>
      </c>
      <c r="AX46" s="30">
        <f t="shared" si="19"/>
        <v>0</v>
      </c>
      <c r="AY46" s="30">
        <f t="shared" si="20"/>
        <v>0</v>
      </c>
      <c r="AZ46" s="55">
        <f t="shared" si="21"/>
        <v>0</v>
      </c>
      <c r="BA46" s="55">
        <f t="shared" si="22"/>
        <v>0</v>
      </c>
      <c r="BB46" s="30">
        <f t="shared" si="23"/>
        <v>0</v>
      </c>
      <c r="BC46" s="30">
        <f t="shared" si="24"/>
        <v>0</v>
      </c>
      <c r="BD46" s="55">
        <f t="shared" si="25"/>
        <v>0</v>
      </c>
      <c r="BE46" s="55">
        <f t="shared" si="26"/>
        <v>0</v>
      </c>
      <c r="BF46" s="30">
        <f t="shared" si="27"/>
        <v>0</v>
      </c>
      <c r="BG46" s="30">
        <f t="shared" si="28"/>
        <v>0</v>
      </c>
    </row>
    <row r="47" spans="1:59" ht="15" customHeight="1">
      <c r="A47" s="26">
        <v>40</v>
      </c>
      <c r="B47" s="124" t="s">
        <v>27</v>
      </c>
      <c r="C47" s="160">
        <f>'По області середня'!M45</f>
        <v>61.96</v>
      </c>
      <c r="D47" s="127">
        <f>'По області середня'!O45</f>
        <v>76.92</v>
      </c>
      <c r="E47" s="161">
        <f>'По області середня'!Q45</f>
        <v>69.03</v>
      </c>
      <c r="F47" s="155"/>
      <c r="G47" s="154"/>
      <c r="H47" s="152"/>
      <c r="I47" s="153"/>
      <c r="J47" s="106">
        <v>62</v>
      </c>
      <c r="K47" s="107">
        <v>80</v>
      </c>
      <c r="L47" s="106">
        <v>62</v>
      </c>
      <c r="M47" s="107">
        <v>77</v>
      </c>
      <c r="N47" s="136"/>
      <c r="O47" s="73"/>
      <c r="P47" s="81"/>
      <c r="Q47" s="80"/>
      <c r="R47" s="32"/>
      <c r="S47" s="73"/>
      <c r="T47" s="81"/>
      <c r="U47" s="80"/>
      <c r="V47" s="32"/>
      <c r="W47" s="73"/>
      <c r="X47" s="81"/>
      <c r="Y47" s="80"/>
      <c r="Z47" s="32"/>
      <c r="AA47" s="73"/>
      <c r="AB47" s="81"/>
      <c r="AC47" s="33"/>
      <c r="AD47" s="31">
        <f t="shared" si="29"/>
        <v>62</v>
      </c>
      <c r="AE47" s="29">
        <f t="shared" si="0"/>
        <v>80</v>
      </c>
      <c r="AF47" s="15">
        <f t="shared" si="1"/>
        <v>3844</v>
      </c>
      <c r="AG47" s="16">
        <f t="shared" si="2"/>
        <v>2</v>
      </c>
      <c r="AH47" s="15">
        <f t="shared" si="3"/>
        <v>6160</v>
      </c>
      <c r="AI47" s="16">
        <f t="shared" si="4"/>
        <v>2</v>
      </c>
      <c r="AJ47" s="54">
        <f t="shared" si="5"/>
        <v>0</v>
      </c>
      <c r="AK47" s="54">
        <f t="shared" si="6"/>
        <v>0</v>
      </c>
      <c r="AL47" s="30">
        <f t="shared" si="7"/>
        <v>0</v>
      </c>
      <c r="AM47" s="30">
        <f t="shared" si="8"/>
        <v>0</v>
      </c>
      <c r="AN47" s="55">
        <f t="shared" si="9"/>
        <v>1</v>
      </c>
      <c r="AO47" s="55">
        <f t="shared" si="10"/>
        <v>1</v>
      </c>
      <c r="AP47" s="30">
        <f t="shared" si="11"/>
        <v>1</v>
      </c>
      <c r="AQ47" s="30">
        <f t="shared" si="12"/>
        <v>1</v>
      </c>
      <c r="AR47" s="55">
        <f t="shared" si="13"/>
        <v>0</v>
      </c>
      <c r="AS47" s="55">
        <f t="shared" si="14"/>
        <v>0</v>
      </c>
      <c r="AT47" s="30">
        <f t="shared" si="15"/>
        <v>0</v>
      </c>
      <c r="AU47" s="30">
        <f t="shared" si="16"/>
        <v>0</v>
      </c>
      <c r="AV47" s="55">
        <f t="shared" si="17"/>
        <v>0</v>
      </c>
      <c r="AW47" s="55">
        <f t="shared" si="18"/>
        <v>0</v>
      </c>
      <c r="AX47" s="30">
        <f t="shared" si="19"/>
        <v>0</v>
      </c>
      <c r="AY47" s="30">
        <f t="shared" si="20"/>
        <v>0</v>
      </c>
      <c r="AZ47" s="55">
        <f t="shared" si="21"/>
        <v>0</v>
      </c>
      <c r="BA47" s="55">
        <f t="shared" si="22"/>
        <v>0</v>
      </c>
      <c r="BB47" s="30">
        <f t="shared" si="23"/>
        <v>0</v>
      </c>
      <c r="BC47" s="30">
        <f t="shared" si="24"/>
        <v>0</v>
      </c>
      <c r="BD47" s="55">
        <f t="shared" si="25"/>
        <v>0</v>
      </c>
      <c r="BE47" s="55">
        <f t="shared" si="26"/>
        <v>0</v>
      </c>
      <c r="BF47" s="30">
        <f t="shared" si="27"/>
        <v>0</v>
      </c>
      <c r="BG47" s="30">
        <f t="shared" si="28"/>
        <v>0</v>
      </c>
    </row>
    <row r="48" spans="1:59" ht="15" customHeight="1">
      <c r="A48" s="26">
        <v>41</v>
      </c>
      <c r="B48" s="124" t="s">
        <v>138</v>
      </c>
      <c r="C48" s="160">
        <f>'По області середня'!M46</f>
        <v>68.8</v>
      </c>
      <c r="D48" s="127">
        <f>'По області середня'!O46</f>
        <v>84.23</v>
      </c>
      <c r="E48" s="161">
        <f>'По області середня'!Q46</f>
        <v>76.13</v>
      </c>
      <c r="F48" s="32"/>
      <c r="G48" s="73"/>
      <c r="H48" s="135"/>
      <c r="I48" s="133"/>
      <c r="J48" s="106">
        <v>72</v>
      </c>
      <c r="K48" s="107">
        <v>88</v>
      </c>
      <c r="L48" s="106">
        <v>72</v>
      </c>
      <c r="M48" s="107">
        <v>88</v>
      </c>
      <c r="N48" s="136"/>
      <c r="O48" s="73"/>
      <c r="P48" s="81"/>
      <c r="Q48" s="80"/>
      <c r="R48" s="32"/>
      <c r="S48" s="73"/>
      <c r="T48" s="81"/>
      <c r="U48" s="80"/>
      <c r="V48" s="32"/>
      <c r="W48" s="73"/>
      <c r="X48" s="81"/>
      <c r="Y48" s="80"/>
      <c r="Z48" s="32"/>
      <c r="AA48" s="73"/>
      <c r="AB48" s="81"/>
      <c r="AC48" s="33"/>
      <c r="AD48" s="31">
        <f t="shared" si="29"/>
        <v>72</v>
      </c>
      <c r="AE48" s="29">
        <f t="shared" si="0"/>
        <v>88</v>
      </c>
      <c r="AF48" s="15">
        <f t="shared" si="1"/>
        <v>5184</v>
      </c>
      <c r="AG48" s="16">
        <f t="shared" si="2"/>
        <v>2</v>
      </c>
      <c r="AH48" s="15">
        <f t="shared" si="3"/>
        <v>7744</v>
      </c>
      <c r="AI48" s="16">
        <f t="shared" si="4"/>
        <v>2</v>
      </c>
      <c r="AJ48" s="54">
        <f t="shared" si="5"/>
        <v>0</v>
      </c>
      <c r="AK48" s="54">
        <f t="shared" si="6"/>
        <v>0</v>
      </c>
      <c r="AL48" s="30">
        <f t="shared" si="7"/>
        <v>0</v>
      </c>
      <c r="AM48" s="30">
        <f t="shared" si="8"/>
        <v>0</v>
      </c>
      <c r="AN48" s="55">
        <f t="shared" si="9"/>
        <v>1</v>
      </c>
      <c r="AO48" s="55">
        <f t="shared" si="10"/>
        <v>1</v>
      </c>
      <c r="AP48" s="30">
        <f t="shared" si="11"/>
        <v>1</v>
      </c>
      <c r="AQ48" s="30">
        <f t="shared" si="12"/>
        <v>1</v>
      </c>
      <c r="AR48" s="55">
        <f t="shared" si="13"/>
        <v>0</v>
      </c>
      <c r="AS48" s="55">
        <f t="shared" si="14"/>
        <v>0</v>
      </c>
      <c r="AT48" s="30">
        <f t="shared" si="15"/>
        <v>0</v>
      </c>
      <c r="AU48" s="30">
        <f t="shared" si="16"/>
        <v>0</v>
      </c>
      <c r="AV48" s="55">
        <f t="shared" si="17"/>
        <v>0</v>
      </c>
      <c r="AW48" s="55">
        <f t="shared" si="18"/>
        <v>0</v>
      </c>
      <c r="AX48" s="30">
        <f t="shared" si="19"/>
        <v>0</v>
      </c>
      <c r="AY48" s="30">
        <f t="shared" si="20"/>
        <v>0</v>
      </c>
      <c r="AZ48" s="55">
        <f t="shared" si="21"/>
        <v>0</v>
      </c>
      <c r="BA48" s="55">
        <f t="shared" si="22"/>
        <v>0</v>
      </c>
      <c r="BB48" s="30">
        <f t="shared" si="23"/>
        <v>0</v>
      </c>
      <c r="BC48" s="30">
        <f t="shared" si="24"/>
        <v>0</v>
      </c>
      <c r="BD48" s="55">
        <f t="shared" si="25"/>
        <v>0</v>
      </c>
      <c r="BE48" s="55">
        <f t="shared" si="26"/>
        <v>0</v>
      </c>
      <c r="BF48" s="30">
        <f t="shared" si="27"/>
        <v>0</v>
      </c>
      <c r="BG48" s="30">
        <f t="shared" si="28"/>
        <v>0</v>
      </c>
    </row>
    <row r="49" spans="1:59" ht="15" customHeight="1">
      <c r="A49" s="26">
        <v>42</v>
      </c>
      <c r="B49" s="124" t="s">
        <v>28</v>
      </c>
      <c r="C49" s="160">
        <f>'По області середня'!M47</f>
        <v>34.64</v>
      </c>
      <c r="D49" s="127">
        <f>'По області середня'!O47</f>
        <v>36.23</v>
      </c>
      <c r="E49" s="161">
        <f>'По області середня'!Q47</f>
        <v>35.43</v>
      </c>
      <c r="F49" s="32"/>
      <c r="G49" s="73"/>
      <c r="H49" s="135"/>
      <c r="I49" s="133"/>
      <c r="J49" s="106"/>
      <c r="K49" s="107"/>
      <c r="L49" s="106"/>
      <c r="M49" s="107"/>
      <c r="N49" s="136"/>
      <c r="O49" s="73"/>
      <c r="P49" s="81"/>
      <c r="Q49" s="80"/>
      <c r="R49" s="32"/>
      <c r="S49" s="73"/>
      <c r="T49" s="81"/>
      <c r="U49" s="80"/>
      <c r="V49" s="32"/>
      <c r="W49" s="73"/>
      <c r="X49" s="81"/>
      <c r="Y49" s="80"/>
      <c r="Z49" s="32"/>
      <c r="AA49" s="73"/>
      <c r="AB49" s="81"/>
      <c r="AC49" s="33"/>
      <c r="AD49" s="31" t="e">
        <f t="shared" si="29"/>
        <v>#NUM!</v>
      </c>
      <c r="AE49" s="29">
        <f t="shared" si="0"/>
        <v>0</v>
      </c>
      <c r="AF49" s="15">
        <f t="shared" si="1"/>
        <v>1</v>
      </c>
      <c r="AG49" s="16">
        <f t="shared" si="2"/>
        <v>0</v>
      </c>
      <c r="AH49" s="15">
        <f t="shared" si="3"/>
        <v>1</v>
      </c>
      <c r="AI49" s="16">
        <f t="shared" si="4"/>
        <v>0</v>
      </c>
      <c r="AJ49" s="54">
        <f t="shared" si="5"/>
        <v>0</v>
      </c>
      <c r="AK49" s="54">
        <f t="shared" si="6"/>
        <v>0</v>
      </c>
      <c r="AL49" s="30">
        <f t="shared" si="7"/>
        <v>0</v>
      </c>
      <c r="AM49" s="30">
        <f t="shared" si="8"/>
        <v>0</v>
      </c>
      <c r="AN49" s="55">
        <f t="shared" si="9"/>
        <v>0</v>
      </c>
      <c r="AO49" s="55">
        <f t="shared" si="10"/>
        <v>0</v>
      </c>
      <c r="AP49" s="30">
        <f t="shared" si="11"/>
        <v>0</v>
      </c>
      <c r="AQ49" s="30">
        <f t="shared" si="12"/>
        <v>0</v>
      </c>
      <c r="AR49" s="55">
        <f t="shared" si="13"/>
        <v>0</v>
      </c>
      <c r="AS49" s="55">
        <f t="shared" si="14"/>
        <v>0</v>
      </c>
      <c r="AT49" s="30">
        <f t="shared" si="15"/>
        <v>0</v>
      </c>
      <c r="AU49" s="30">
        <f t="shared" si="16"/>
        <v>0</v>
      </c>
      <c r="AV49" s="55">
        <f t="shared" si="17"/>
        <v>0</v>
      </c>
      <c r="AW49" s="55">
        <f t="shared" si="18"/>
        <v>0</v>
      </c>
      <c r="AX49" s="30">
        <f t="shared" si="19"/>
        <v>0</v>
      </c>
      <c r="AY49" s="30">
        <f t="shared" si="20"/>
        <v>0</v>
      </c>
      <c r="AZ49" s="55">
        <f t="shared" si="21"/>
        <v>0</v>
      </c>
      <c r="BA49" s="55">
        <f t="shared" si="22"/>
        <v>0</v>
      </c>
      <c r="BB49" s="30">
        <f t="shared" si="23"/>
        <v>0</v>
      </c>
      <c r="BC49" s="30">
        <f t="shared" si="24"/>
        <v>0</v>
      </c>
      <c r="BD49" s="55">
        <f t="shared" si="25"/>
        <v>0</v>
      </c>
      <c r="BE49" s="55">
        <f t="shared" si="26"/>
        <v>0</v>
      </c>
      <c r="BF49" s="30">
        <f t="shared" si="27"/>
        <v>0</v>
      </c>
      <c r="BG49" s="30">
        <f t="shared" si="28"/>
        <v>0</v>
      </c>
    </row>
    <row r="50" spans="1:59" ht="15" customHeight="1">
      <c r="A50" s="26">
        <v>43</v>
      </c>
      <c r="B50" s="124" t="s">
        <v>29</v>
      </c>
      <c r="C50" s="160">
        <f>'По області середня'!M48</f>
        <v>41.55</v>
      </c>
      <c r="D50" s="127">
        <f>'По області середня'!O48</f>
        <v>43.46</v>
      </c>
      <c r="E50" s="161">
        <f>'По області середня'!Q48</f>
        <v>42.49</v>
      </c>
      <c r="F50" s="32"/>
      <c r="G50" s="73"/>
      <c r="H50" s="135"/>
      <c r="I50" s="133"/>
      <c r="J50" s="106">
        <v>36</v>
      </c>
      <c r="K50" s="107">
        <v>40</v>
      </c>
      <c r="L50" s="106">
        <v>35</v>
      </c>
      <c r="M50" s="107">
        <v>40</v>
      </c>
      <c r="N50" s="136"/>
      <c r="O50" s="73"/>
      <c r="P50" s="81"/>
      <c r="Q50" s="80"/>
      <c r="R50" s="32"/>
      <c r="S50" s="73"/>
      <c r="T50" s="81"/>
      <c r="U50" s="80"/>
      <c r="V50" s="32"/>
      <c r="W50" s="73"/>
      <c r="X50" s="81"/>
      <c r="Y50" s="80"/>
      <c r="Z50" s="32"/>
      <c r="AA50" s="73"/>
      <c r="AB50" s="81"/>
      <c r="AC50" s="33"/>
      <c r="AD50" s="31">
        <f t="shared" si="29"/>
        <v>35</v>
      </c>
      <c r="AE50" s="29">
        <f t="shared" si="0"/>
        <v>40</v>
      </c>
      <c r="AF50" s="15">
        <f t="shared" si="1"/>
        <v>1260</v>
      </c>
      <c r="AG50" s="16">
        <f t="shared" si="2"/>
        <v>2</v>
      </c>
      <c r="AH50" s="15">
        <f t="shared" si="3"/>
        <v>1600</v>
      </c>
      <c r="AI50" s="16">
        <f t="shared" si="4"/>
        <v>2</v>
      </c>
      <c r="AJ50" s="54">
        <f t="shared" si="5"/>
        <v>0</v>
      </c>
      <c r="AK50" s="54">
        <f t="shared" si="6"/>
        <v>0</v>
      </c>
      <c r="AL50" s="30">
        <f t="shared" si="7"/>
        <v>0</v>
      </c>
      <c r="AM50" s="30">
        <f t="shared" si="8"/>
        <v>0</v>
      </c>
      <c r="AN50" s="55">
        <f t="shared" si="9"/>
        <v>1</v>
      </c>
      <c r="AO50" s="55">
        <f t="shared" si="10"/>
        <v>1</v>
      </c>
      <c r="AP50" s="30">
        <f t="shared" si="11"/>
        <v>1</v>
      </c>
      <c r="AQ50" s="30">
        <f t="shared" si="12"/>
        <v>1</v>
      </c>
      <c r="AR50" s="55">
        <f t="shared" si="13"/>
        <v>0</v>
      </c>
      <c r="AS50" s="55">
        <f t="shared" si="14"/>
        <v>0</v>
      </c>
      <c r="AT50" s="30">
        <f t="shared" si="15"/>
        <v>0</v>
      </c>
      <c r="AU50" s="30">
        <f t="shared" si="16"/>
        <v>0</v>
      </c>
      <c r="AV50" s="55">
        <f t="shared" si="17"/>
        <v>0</v>
      </c>
      <c r="AW50" s="55">
        <f t="shared" si="18"/>
        <v>0</v>
      </c>
      <c r="AX50" s="30">
        <f t="shared" si="19"/>
        <v>0</v>
      </c>
      <c r="AY50" s="30">
        <f t="shared" si="20"/>
        <v>0</v>
      </c>
      <c r="AZ50" s="55">
        <f t="shared" si="21"/>
        <v>0</v>
      </c>
      <c r="BA50" s="55">
        <f t="shared" si="22"/>
        <v>0</v>
      </c>
      <c r="BB50" s="30">
        <f t="shared" si="23"/>
        <v>0</v>
      </c>
      <c r="BC50" s="30">
        <f t="shared" si="24"/>
        <v>0</v>
      </c>
      <c r="BD50" s="55">
        <f t="shared" si="25"/>
        <v>0</v>
      </c>
      <c r="BE50" s="55">
        <f t="shared" si="26"/>
        <v>0</v>
      </c>
      <c r="BF50" s="30">
        <f t="shared" si="27"/>
        <v>0</v>
      </c>
      <c r="BG50" s="30">
        <f t="shared" si="28"/>
        <v>0</v>
      </c>
    </row>
    <row r="51" spans="1:59" ht="13.5" customHeight="1">
      <c r="A51" s="26">
        <v>44</v>
      </c>
      <c r="B51" s="125" t="s">
        <v>133</v>
      </c>
      <c r="C51" s="160">
        <f>'По області середня'!M49</f>
        <v>23.4</v>
      </c>
      <c r="D51" s="127">
        <f>'По області середня'!O49</f>
        <v>26.77</v>
      </c>
      <c r="E51" s="161">
        <f>'По області середня'!Q49</f>
        <v>25.03</v>
      </c>
      <c r="F51" s="32"/>
      <c r="G51" s="73"/>
      <c r="H51" s="135"/>
      <c r="I51" s="133"/>
      <c r="J51" s="106">
        <v>25</v>
      </c>
      <c r="K51" s="107">
        <v>30</v>
      </c>
      <c r="L51" s="106">
        <v>26</v>
      </c>
      <c r="M51" s="107">
        <v>27</v>
      </c>
      <c r="N51" s="136"/>
      <c r="O51" s="73"/>
      <c r="P51" s="81"/>
      <c r="Q51" s="80"/>
      <c r="R51" s="32"/>
      <c r="S51" s="73"/>
      <c r="T51" s="81"/>
      <c r="U51" s="80"/>
      <c r="V51" s="32"/>
      <c r="W51" s="73"/>
      <c r="X51" s="81"/>
      <c r="Y51" s="80"/>
      <c r="Z51" s="32"/>
      <c r="AA51" s="73"/>
      <c r="AB51" s="81"/>
      <c r="AC51" s="33"/>
      <c r="AD51" s="31">
        <f t="shared" si="29"/>
        <v>25</v>
      </c>
      <c r="AE51" s="29">
        <f t="shared" si="0"/>
        <v>30</v>
      </c>
      <c r="AF51" s="15">
        <f t="shared" si="1"/>
        <v>650</v>
      </c>
      <c r="AG51" s="16">
        <f t="shared" si="2"/>
        <v>2</v>
      </c>
      <c r="AH51" s="15">
        <f t="shared" si="3"/>
        <v>810</v>
      </c>
      <c r="AI51" s="16">
        <f t="shared" si="4"/>
        <v>2</v>
      </c>
      <c r="AJ51" s="54">
        <f t="shared" si="5"/>
        <v>0</v>
      </c>
      <c r="AK51" s="54">
        <f t="shared" si="6"/>
        <v>0</v>
      </c>
      <c r="AL51" s="30">
        <f t="shared" si="7"/>
        <v>0</v>
      </c>
      <c r="AM51" s="30">
        <f t="shared" si="8"/>
        <v>0</v>
      </c>
      <c r="AN51" s="55">
        <f t="shared" si="9"/>
        <v>1</v>
      </c>
      <c r="AO51" s="55">
        <f t="shared" si="10"/>
        <v>1</v>
      </c>
      <c r="AP51" s="30">
        <f t="shared" si="11"/>
        <v>1</v>
      </c>
      <c r="AQ51" s="30">
        <f t="shared" si="12"/>
        <v>1</v>
      </c>
      <c r="AR51" s="55">
        <f t="shared" si="13"/>
        <v>0</v>
      </c>
      <c r="AS51" s="55">
        <f t="shared" si="14"/>
        <v>0</v>
      </c>
      <c r="AT51" s="30">
        <f t="shared" si="15"/>
        <v>0</v>
      </c>
      <c r="AU51" s="30">
        <f t="shared" si="16"/>
        <v>0</v>
      </c>
      <c r="AV51" s="55">
        <f t="shared" si="17"/>
        <v>0</v>
      </c>
      <c r="AW51" s="55">
        <f t="shared" si="18"/>
        <v>0</v>
      </c>
      <c r="AX51" s="30">
        <f t="shared" si="19"/>
        <v>0</v>
      </c>
      <c r="AY51" s="30">
        <f t="shared" si="20"/>
        <v>0</v>
      </c>
      <c r="AZ51" s="55">
        <f t="shared" si="21"/>
        <v>0</v>
      </c>
      <c r="BA51" s="55">
        <f t="shared" si="22"/>
        <v>0</v>
      </c>
      <c r="BB51" s="30">
        <f t="shared" si="23"/>
        <v>0</v>
      </c>
      <c r="BC51" s="30">
        <f t="shared" si="24"/>
        <v>0</v>
      </c>
      <c r="BD51" s="55">
        <f t="shared" si="25"/>
        <v>0</v>
      </c>
      <c r="BE51" s="55">
        <f t="shared" si="26"/>
        <v>0</v>
      </c>
      <c r="BF51" s="30">
        <f t="shared" si="27"/>
        <v>0</v>
      </c>
      <c r="BG51" s="30">
        <f t="shared" si="28"/>
        <v>0</v>
      </c>
    </row>
    <row r="52" spans="1:59" ht="15" customHeight="1">
      <c r="A52" s="26">
        <v>45</v>
      </c>
      <c r="B52" s="124" t="s">
        <v>15</v>
      </c>
      <c r="C52" s="160">
        <f>'По області середня'!M50</f>
        <v>29.39</v>
      </c>
      <c r="D52" s="127">
        <f>'По області середня'!O50</f>
        <v>32.51</v>
      </c>
      <c r="E52" s="161">
        <f>'По області середня'!Q50</f>
        <v>30.91</v>
      </c>
      <c r="F52" s="32"/>
      <c r="G52" s="73"/>
      <c r="H52" s="135"/>
      <c r="I52" s="133"/>
      <c r="J52" s="106">
        <v>32</v>
      </c>
      <c r="K52" s="107">
        <v>36</v>
      </c>
      <c r="L52" s="106">
        <v>32</v>
      </c>
      <c r="M52" s="107">
        <v>35</v>
      </c>
      <c r="N52" s="136"/>
      <c r="O52" s="73"/>
      <c r="P52" s="81"/>
      <c r="Q52" s="80"/>
      <c r="R52" s="32"/>
      <c r="S52" s="73"/>
      <c r="T52" s="81"/>
      <c r="U52" s="80"/>
      <c r="V52" s="32"/>
      <c r="W52" s="73"/>
      <c r="X52" s="81"/>
      <c r="Y52" s="80"/>
      <c r="Z52" s="32"/>
      <c r="AA52" s="73"/>
      <c r="AB52" s="81"/>
      <c r="AC52" s="33"/>
      <c r="AD52" s="31">
        <f t="shared" si="29"/>
        <v>32</v>
      </c>
      <c r="AE52" s="29">
        <f t="shared" si="0"/>
        <v>36</v>
      </c>
      <c r="AF52" s="15">
        <f t="shared" si="1"/>
        <v>1024</v>
      </c>
      <c r="AG52" s="16">
        <f t="shared" si="2"/>
        <v>2</v>
      </c>
      <c r="AH52" s="15">
        <f t="shared" si="3"/>
        <v>1260</v>
      </c>
      <c r="AI52" s="16">
        <f t="shared" si="4"/>
        <v>2</v>
      </c>
      <c r="AJ52" s="54">
        <f t="shared" si="5"/>
        <v>0</v>
      </c>
      <c r="AK52" s="54">
        <f t="shared" si="6"/>
        <v>0</v>
      </c>
      <c r="AL52" s="30">
        <f t="shared" si="7"/>
        <v>0</v>
      </c>
      <c r="AM52" s="30">
        <f t="shared" si="8"/>
        <v>0</v>
      </c>
      <c r="AN52" s="55">
        <f t="shared" si="9"/>
        <v>1</v>
      </c>
      <c r="AO52" s="55">
        <f t="shared" si="10"/>
        <v>1</v>
      </c>
      <c r="AP52" s="30">
        <f t="shared" si="11"/>
        <v>1</v>
      </c>
      <c r="AQ52" s="30">
        <f t="shared" si="12"/>
        <v>1</v>
      </c>
      <c r="AR52" s="55">
        <f t="shared" si="13"/>
        <v>0</v>
      </c>
      <c r="AS52" s="55">
        <f t="shared" si="14"/>
        <v>0</v>
      </c>
      <c r="AT52" s="30">
        <f t="shared" si="15"/>
        <v>0</v>
      </c>
      <c r="AU52" s="30">
        <f t="shared" si="16"/>
        <v>0</v>
      </c>
      <c r="AV52" s="55">
        <f t="shared" si="17"/>
        <v>0</v>
      </c>
      <c r="AW52" s="55">
        <f t="shared" si="18"/>
        <v>0</v>
      </c>
      <c r="AX52" s="30">
        <f t="shared" si="19"/>
        <v>0</v>
      </c>
      <c r="AY52" s="30">
        <f t="shared" si="20"/>
        <v>0</v>
      </c>
      <c r="AZ52" s="55">
        <f t="shared" si="21"/>
        <v>0</v>
      </c>
      <c r="BA52" s="55">
        <f t="shared" si="22"/>
        <v>0</v>
      </c>
      <c r="BB52" s="30">
        <f t="shared" si="23"/>
        <v>0</v>
      </c>
      <c r="BC52" s="30">
        <f t="shared" si="24"/>
        <v>0</v>
      </c>
      <c r="BD52" s="55">
        <f t="shared" si="25"/>
        <v>0</v>
      </c>
      <c r="BE52" s="55">
        <f t="shared" si="26"/>
        <v>0</v>
      </c>
      <c r="BF52" s="30">
        <f t="shared" si="27"/>
        <v>0</v>
      </c>
      <c r="BG52" s="30">
        <f t="shared" si="28"/>
        <v>0</v>
      </c>
    </row>
    <row r="53" spans="1:59" ht="15" customHeight="1" thickBot="1">
      <c r="A53" s="26">
        <v>46</v>
      </c>
      <c r="B53" s="124" t="s">
        <v>31</v>
      </c>
      <c r="C53" s="160">
        <f>'По області середня'!M51</f>
        <v>31.77</v>
      </c>
      <c r="D53" s="127">
        <f>'По області середня'!O51</f>
        <v>42.23</v>
      </c>
      <c r="E53" s="161">
        <f>'По області середня'!Q51</f>
        <v>36.63</v>
      </c>
      <c r="F53" s="90"/>
      <c r="G53" s="74"/>
      <c r="H53" s="135"/>
      <c r="I53" s="133"/>
      <c r="J53" s="111">
        <v>35</v>
      </c>
      <c r="K53" s="112">
        <v>60</v>
      </c>
      <c r="L53" s="111">
        <v>35</v>
      </c>
      <c r="M53" s="112">
        <v>60</v>
      </c>
      <c r="N53" s="137"/>
      <c r="O53" s="74"/>
      <c r="P53" s="81"/>
      <c r="Q53" s="80"/>
      <c r="R53" s="90"/>
      <c r="S53" s="74"/>
      <c r="T53" s="81"/>
      <c r="U53" s="80"/>
      <c r="V53" s="90"/>
      <c r="W53" s="74"/>
      <c r="X53" s="81"/>
      <c r="Y53" s="80"/>
      <c r="Z53" s="90"/>
      <c r="AA53" s="74"/>
      <c r="AB53" s="81"/>
      <c r="AC53" s="33"/>
      <c r="AD53" s="31">
        <f t="shared" si="29"/>
        <v>35</v>
      </c>
      <c r="AE53" s="29">
        <f t="shared" si="0"/>
        <v>60</v>
      </c>
      <c r="AF53" s="15">
        <f t="shared" si="1"/>
        <v>1225</v>
      </c>
      <c r="AG53" s="16">
        <f t="shared" si="2"/>
        <v>2</v>
      </c>
      <c r="AH53" s="15">
        <f t="shared" si="3"/>
        <v>3600</v>
      </c>
      <c r="AI53" s="16">
        <f t="shared" si="4"/>
        <v>2</v>
      </c>
      <c r="AJ53" s="54">
        <f t="shared" si="5"/>
        <v>0</v>
      </c>
      <c r="AK53" s="54">
        <f t="shared" si="6"/>
        <v>0</v>
      </c>
      <c r="AL53" s="30">
        <f t="shared" si="7"/>
        <v>0</v>
      </c>
      <c r="AM53" s="30">
        <f t="shared" si="8"/>
        <v>0</v>
      </c>
      <c r="AN53" s="55">
        <f t="shared" si="9"/>
        <v>1</v>
      </c>
      <c r="AO53" s="55">
        <f t="shared" si="10"/>
        <v>1</v>
      </c>
      <c r="AP53" s="30">
        <f t="shared" si="11"/>
        <v>1</v>
      </c>
      <c r="AQ53" s="30">
        <f t="shared" si="12"/>
        <v>1</v>
      </c>
      <c r="AR53" s="55">
        <f t="shared" si="13"/>
        <v>0</v>
      </c>
      <c r="AS53" s="55">
        <f t="shared" si="14"/>
        <v>0</v>
      </c>
      <c r="AT53" s="30">
        <f t="shared" si="15"/>
        <v>0</v>
      </c>
      <c r="AU53" s="30">
        <f t="shared" si="16"/>
        <v>0</v>
      </c>
      <c r="AV53" s="55">
        <f t="shared" si="17"/>
        <v>0</v>
      </c>
      <c r="AW53" s="55">
        <f t="shared" si="18"/>
        <v>0</v>
      </c>
      <c r="AX53" s="30">
        <f t="shared" si="19"/>
        <v>0</v>
      </c>
      <c r="AY53" s="30">
        <f t="shared" si="20"/>
        <v>0</v>
      </c>
      <c r="AZ53" s="55">
        <f t="shared" si="21"/>
        <v>0</v>
      </c>
      <c r="BA53" s="55">
        <f t="shared" si="22"/>
        <v>0</v>
      </c>
      <c r="BB53" s="30">
        <f t="shared" si="23"/>
        <v>0</v>
      </c>
      <c r="BC53" s="30">
        <f t="shared" si="24"/>
        <v>0</v>
      </c>
      <c r="BD53" s="55">
        <f t="shared" si="25"/>
        <v>0</v>
      </c>
      <c r="BE53" s="55">
        <f t="shared" si="26"/>
        <v>0</v>
      </c>
      <c r="BF53" s="30">
        <f t="shared" si="27"/>
        <v>0</v>
      </c>
      <c r="BG53" s="30">
        <f t="shared" si="28"/>
        <v>0</v>
      </c>
    </row>
    <row r="54" spans="8:14" ht="14.25">
      <c r="H54" s="126"/>
      <c r="I54" s="126"/>
      <c r="J54" s="175"/>
      <c r="K54" s="175"/>
      <c r="L54" s="175"/>
      <c r="M54" s="175"/>
      <c r="N54" s="126"/>
    </row>
    <row r="55" spans="8:14" ht="14.25">
      <c r="H55" s="126"/>
      <c r="I55" s="126"/>
      <c r="J55" s="151"/>
      <c r="K55" s="151"/>
      <c r="L55" s="151"/>
      <c r="M55" s="151"/>
      <c r="N55" s="126"/>
    </row>
  </sheetData>
  <sheetProtection selectLockedCells="1"/>
  <mergeCells count="41">
    <mergeCell ref="J6:K6"/>
    <mergeCell ref="T4:U4"/>
    <mergeCell ref="T5:U5"/>
    <mergeCell ref="T6:U6"/>
    <mergeCell ref="R4:S4"/>
    <mergeCell ref="R5:S5"/>
    <mergeCell ref="R6:S6"/>
    <mergeCell ref="N4:O4"/>
    <mergeCell ref="N5:O5"/>
    <mergeCell ref="N6:O6"/>
    <mergeCell ref="A4:A6"/>
    <mergeCell ref="C4:E6"/>
    <mergeCell ref="F6:G6"/>
    <mergeCell ref="H4:I4"/>
    <mergeCell ref="H5:I5"/>
    <mergeCell ref="H6:I6"/>
    <mergeCell ref="B4:B6"/>
    <mergeCell ref="L4:M4"/>
    <mergeCell ref="L5:M5"/>
    <mergeCell ref="L6:M6"/>
    <mergeCell ref="Z6:AA6"/>
    <mergeCell ref="P4:Q4"/>
    <mergeCell ref="P5:Q5"/>
    <mergeCell ref="P6:Q6"/>
    <mergeCell ref="AB4:AC4"/>
    <mergeCell ref="AB5:AC5"/>
    <mergeCell ref="AB6:AC6"/>
    <mergeCell ref="V6:W6"/>
    <mergeCell ref="X4:Y4"/>
    <mergeCell ref="X5:Y5"/>
    <mergeCell ref="X6:Y6"/>
    <mergeCell ref="A1:AC1"/>
    <mergeCell ref="A2:AC2"/>
    <mergeCell ref="Z4:AA4"/>
    <mergeCell ref="Z5:AA5"/>
    <mergeCell ref="V4:W4"/>
    <mergeCell ref="V5:W5"/>
    <mergeCell ref="F4:G4"/>
    <mergeCell ref="F5:G5"/>
    <mergeCell ref="J4:K4"/>
    <mergeCell ref="J5:K5"/>
  </mergeCells>
  <conditionalFormatting sqref="AB8:AB53 J8:J53 L8:L53 N8:N53 P8:P53 R8:R53 T8:T53 V8:V53 X8:X53 Z8:Z53 H8:H53 F8:F53">
    <cfRule type="cellIs" priority="112" dxfId="346" operator="equal" stopIfTrue="1">
      <formula>$AD8</formula>
    </cfRule>
  </conditionalFormatting>
  <conditionalFormatting sqref="AC8:AC53 K8:K53 M8:M53 O8:O53 Q8:Q53 S8:S53 U8:U53 W8:W53 Y8:Y53 I8:I53 G8:G53">
    <cfRule type="cellIs" priority="113" dxfId="347" operator="equal" stopIfTrue="1">
      <formula>$AE8</formula>
    </cfRule>
  </conditionalFormatting>
  <conditionalFormatting sqref="AA8:AA53">
    <cfRule type="cellIs" priority="95" dxfId="347" operator="equal" stopIfTrue="1">
      <formula>$AE$11</formula>
    </cfRule>
  </conditionalFormatting>
  <conditionalFormatting sqref="AJ4:BG4 F4 H4 J4 L4 N4 P4 R4 T4 V4 X4 Z4 AB4">
    <cfRule type="cellIs" priority="109" dxfId="348" operator="equal" stopIfTrue="1">
      <formula>"місто"</formula>
    </cfRule>
  </conditionalFormatting>
  <conditionalFormatting sqref="AJ5:BG5 F5 H5 J5 L5 N5 P5 R5 T5 V5 X5 Z5 AB5">
    <cfRule type="cellIs" priority="110" dxfId="348" operator="equal" stopIfTrue="1">
      <formula>"район"</formula>
    </cfRule>
  </conditionalFormatting>
  <conditionalFormatting sqref="AJ6:BG6 F6 H6 J6 L6 N6 P6 R6 T6 V6 X6 Z6 AB6">
    <cfRule type="cellIs" priority="111" dxfId="349" operator="equal" stopIfTrue="1">
      <formula>"назва ринку"</formula>
    </cfRule>
  </conditionalFormatting>
  <conditionalFormatting sqref="J8:J53">
    <cfRule type="cellIs" priority="36" dxfId="346" operator="equal" stopIfTrue="1">
      <formula>$AD8</formula>
    </cfRule>
  </conditionalFormatting>
  <conditionalFormatting sqref="K8:K53">
    <cfRule type="cellIs" priority="35" dxfId="347" operator="equal" stopIfTrue="1">
      <formula>$AE8</formula>
    </cfRule>
  </conditionalFormatting>
  <conditionalFormatting sqref="L8:L53">
    <cfRule type="cellIs" priority="34" dxfId="346" operator="equal" stopIfTrue="1">
      <formula>$AD8</formula>
    </cfRule>
  </conditionalFormatting>
  <conditionalFormatting sqref="M8:M53">
    <cfRule type="cellIs" priority="33" dxfId="347" operator="equal" stopIfTrue="1">
      <formula>$AE8</formula>
    </cfRule>
  </conditionalFormatting>
  <conditionalFormatting sqref="L8:L53">
    <cfRule type="cellIs" priority="32" dxfId="346" operator="equal" stopIfTrue="1">
      <formula>$AD8</formula>
    </cfRule>
  </conditionalFormatting>
  <conditionalFormatting sqref="M8:M53">
    <cfRule type="cellIs" priority="31" dxfId="347" operator="equal" stopIfTrue="1">
      <formula>$AE8</formula>
    </cfRule>
  </conditionalFormatting>
  <conditionalFormatting sqref="J8:J53">
    <cfRule type="cellIs" priority="30" dxfId="346" operator="equal" stopIfTrue="1">
      <formula>$AD8</formula>
    </cfRule>
  </conditionalFormatting>
  <conditionalFormatting sqref="K8:K53">
    <cfRule type="cellIs" priority="29" dxfId="347" operator="equal" stopIfTrue="1">
      <formula>$AE8</formula>
    </cfRule>
  </conditionalFormatting>
  <conditionalFormatting sqref="L8:L53">
    <cfRule type="cellIs" priority="28" dxfId="346" operator="equal" stopIfTrue="1">
      <formula>$AD8</formula>
    </cfRule>
  </conditionalFormatting>
  <conditionalFormatting sqref="M8:M53">
    <cfRule type="cellIs" priority="27" dxfId="347" operator="equal" stopIfTrue="1">
      <formula>$AE8</formula>
    </cfRule>
  </conditionalFormatting>
  <conditionalFormatting sqref="J8:J53">
    <cfRule type="cellIs" priority="26" dxfId="346" operator="equal" stopIfTrue="1">
      <formula>$AD8</formula>
    </cfRule>
  </conditionalFormatting>
  <conditionalFormatting sqref="K8:K53">
    <cfRule type="cellIs" priority="25" dxfId="347" operator="equal" stopIfTrue="1">
      <formula>$AE8</formula>
    </cfRule>
  </conditionalFormatting>
  <conditionalFormatting sqref="J8:J53">
    <cfRule type="cellIs" priority="24" dxfId="346" operator="equal" stopIfTrue="1">
      <formula>$AD8</formula>
    </cfRule>
  </conditionalFormatting>
  <conditionalFormatting sqref="K8:K53">
    <cfRule type="cellIs" priority="23" dxfId="347" operator="equal" stopIfTrue="1">
      <formula>$AE8</formula>
    </cfRule>
  </conditionalFormatting>
  <conditionalFormatting sqref="L8:L53">
    <cfRule type="cellIs" priority="22" dxfId="346" operator="equal" stopIfTrue="1">
      <formula>$AD8</formula>
    </cfRule>
  </conditionalFormatting>
  <conditionalFormatting sqref="M8:M53">
    <cfRule type="cellIs" priority="21" dxfId="347" operator="equal" stopIfTrue="1">
      <formula>$AE8</formula>
    </cfRule>
  </conditionalFormatting>
  <conditionalFormatting sqref="J8:J53">
    <cfRule type="cellIs" priority="20" dxfId="346" operator="equal" stopIfTrue="1">
      <formula>$AD8</formula>
    </cfRule>
  </conditionalFormatting>
  <conditionalFormatting sqref="K8:K53">
    <cfRule type="cellIs" priority="19" dxfId="347" operator="equal" stopIfTrue="1">
      <formula>$AE8</formula>
    </cfRule>
  </conditionalFormatting>
  <conditionalFormatting sqref="L8:L53">
    <cfRule type="cellIs" priority="18" dxfId="346" operator="equal" stopIfTrue="1">
      <formula>$AD8</formula>
    </cfRule>
  </conditionalFormatting>
  <conditionalFormatting sqref="M8:M53">
    <cfRule type="cellIs" priority="17" dxfId="347" operator="equal" stopIfTrue="1">
      <formula>$AE8</formula>
    </cfRule>
  </conditionalFormatting>
  <conditionalFormatting sqref="J8:J53">
    <cfRule type="cellIs" priority="16" dxfId="346" operator="equal" stopIfTrue="1">
      <formula>$AD8</formula>
    </cfRule>
  </conditionalFormatting>
  <conditionalFormatting sqref="K8:K53">
    <cfRule type="cellIs" priority="15" dxfId="347" operator="equal" stopIfTrue="1">
      <formula>$AE8</formula>
    </cfRule>
  </conditionalFormatting>
  <conditionalFormatting sqref="L8:L53">
    <cfRule type="cellIs" priority="14" dxfId="346" operator="equal" stopIfTrue="1">
      <formula>$AD8</formula>
    </cfRule>
  </conditionalFormatting>
  <conditionalFormatting sqref="M8:M53">
    <cfRule type="cellIs" priority="13" dxfId="347" operator="equal" stopIfTrue="1">
      <formula>$AE8</formula>
    </cfRule>
  </conditionalFormatting>
  <conditionalFormatting sqref="J8:J53">
    <cfRule type="cellIs" priority="12" dxfId="346" operator="equal" stopIfTrue="1">
      <formula>$AD8</formula>
    </cfRule>
  </conditionalFormatting>
  <conditionalFormatting sqref="K8:K53">
    <cfRule type="cellIs" priority="11" dxfId="347" operator="equal" stopIfTrue="1">
      <formula>$AE8</formula>
    </cfRule>
  </conditionalFormatting>
  <conditionalFormatting sqref="L8:L53">
    <cfRule type="cellIs" priority="10" dxfId="346" operator="equal" stopIfTrue="1">
      <formula>$AD8</formula>
    </cfRule>
  </conditionalFormatting>
  <conditionalFormatting sqref="M8:M53">
    <cfRule type="cellIs" priority="9" dxfId="347" operator="equal" stopIfTrue="1">
      <formula>$AE8</formula>
    </cfRule>
  </conditionalFormatting>
  <conditionalFormatting sqref="J8:J53">
    <cfRule type="cellIs" priority="8" dxfId="346" operator="equal" stopIfTrue="1">
      <formula>$AD8</formula>
    </cfRule>
  </conditionalFormatting>
  <conditionalFormatting sqref="K8:K53">
    <cfRule type="cellIs" priority="7" dxfId="347" operator="equal" stopIfTrue="1">
      <formula>$AE8</formula>
    </cfRule>
  </conditionalFormatting>
  <conditionalFormatting sqref="L8:L53">
    <cfRule type="cellIs" priority="6" dxfId="346" operator="equal" stopIfTrue="1">
      <formula>$AD8</formula>
    </cfRule>
  </conditionalFormatting>
  <conditionalFormatting sqref="M8:M53">
    <cfRule type="cellIs" priority="5" dxfId="347" operator="equal" stopIfTrue="1">
      <formula>$AE8</formula>
    </cfRule>
  </conditionalFormatting>
  <conditionalFormatting sqref="J8:J53">
    <cfRule type="cellIs" priority="4" dxfId="346" operator="equal" stopIfTrue="1">
      <formula>$AD8</formula>
    </cfRule>
  </conditionalFormatting>
  <conditionalFormatting sqref="K8:K53">
    <cfRule type="cellIs" priority="3" dxfId="347" operator="equal" stopIfTrue="1">
      <formula>$AE8</formula>
    </cfRule>
  </conditionalFormatting>
  <conditionalFormatting sqref="L8:L53">
    <cfRule type="cellIs" priority="2" dxfId="346" operator="equal" stopIfTrue="1">
      <formula>$AD8</formula>
    </cfRule>
  </conditionalFormatting>
  <conditionalFormatting sqref="M8:M53">
    <cfRule type="cellIs" priority="1" dxfId="347" operator="equal" stopIfTrue="1">
      <formula>$AE8</formula>
    </cfRule>
  </conditionalFormatting>
  <printOptions horizontalCentered="1"/>
  <pageMargins left="0" right="0" top="0.1968503937007874" bottom="0.1968503937007874" header="0" footer="0"/>
  <pageSetup horizontalDpi="600" verticalDpi="600" orientation="landscape" paperSize="9" scale="73" r:id="rId1"/>
  <colBreaks count="1" manualBreakCount="1">
    <brk id="5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G53"/>
  <sheetViews>
    <sheetView zoomScale="75" zoomScaleNormal="75" zoomScalePageLayoutView="0" workbookViewId="0" topLeftCell="A1">
      <selection activeCell="R21" sqref="R21"/>
    </sheetView>
  </sheetViews>
  <sheetFormatPr defaultColWidth="9.00390625" defaultRowHeight="12.75"/>
  <cols>
    <col min="1" max="1" width="2.75390625" style="0" customWidth="1"/>
    <col min="2" max="2" width="27.125" style="0" customWidth="1"/>
    <col min="3" max="3" width="6.875" style="0" customWidth="1"/>
    <col min="4" max="4" width="6.125" style="0" customWidth="1"/>
    <col min="5" max="5" width="6.25390625" style="0" customWidth="1"/>
    <col min="6" max="29" width="5.875" style="0" customWidth="1"/>
    <col min="30" max="30" width="6.875" style="0" hidden="1" customWidth="1"/>
    <col min="31" max="31" width="6.625" style="0" hidden="1" customWidth="1"/>
    <col min="32" max="32" width="5.875" style="0" hidden="1" customWidth="1"/>
    <col min="33" max="33" width="4.00390625" style="0" hidden="1" customWidth="1"/>
    <col min="34" max="34" width="6.75390625" style="0" hidden="1" customWidth="1"/>
    <col min="35" max="35" width="4.125" style="0" hidden="1" customWidth="1"/>
    <col min="36" max="37" width="3.75390625" style="0" hidden="1" customWidth="1"/>
    <col min="38" max="38" width="3.25390625" style="0" hidden="1" customWidth="1"/>
    <col min="39" max="59" width="3.75390625" style="0" hidden="1" customWidth="1"/>
  </cols>
  <sheetData>
    <row r="1" spans="1:59" ht="13.5" customHeight="1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52"/>
      <c r="AE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</row>
    <row r="2" spans="1:59" ht="15" customHeight="1">
      <c r="A2" s="234" t="str">
        <f>CONCATENATE("про рівень роздрібних цін на сільськогосподарську продукцію у районах ",LOOKUP('По області середня'!C2,[0]!Обл1,[0]!Обл2),IF('По області середня'!C2="АР Крим"," "," області")," станом на ",TEXT('По області середня'!C3,"dd.mm.yyyy"))</f>
        <v>про рівень роздрібних цін на сільськогосподарську продукцію у районах Луганської  області станом на 16.06.2015 року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43"/>
      <c r="AE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:59" ht="6.75" customHeight="1" thickBot="1">
      <c r="A3" s="19"/>
      <c r="B3" s="19"/>
      <c r="C3" s="99"/>
      <c r="D3" s="99"/>
      <c r="E3" s="99"/>
      <c r="F3" s="19"/>
      <c r="G3" s="19"/>
      <c r="H3" s="19"/>
      <c r="I3" s="19"/>
      <c r="J3" s="19"/>
      <c r="K3" s="1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20"/>
      <c r="AE3" s="20"/>
      <c r="AJ3" s="19"/>
      <c r="AK3" s="19"/>
      <c r="AL3" s="19"/>
      <c r="AM3" s="19"/>
      <c r="AN3" s="19"/>
      <c r="AO3" s="19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ht="19.5" customHeight="1">
      <c r="A4" s="244" t="s">
        <v>8</v>
      </c>
      <c r="B4" s="230" t="s">
        <v>0</v>
      </c>
      <c r="C4" s="220" t="s">
        <v>43</v>
      </c>
      <c r="D4" s="221"/>
      <c r="E4" s="221"/>
      <c r="F4" s="256" t="s">
        <v>35</v>
      </c>
      <c r="G4" s="251"/>
      <c r="H4" s="250" t="s">
        <v>35</v>
      </c>
      <c r="I4" s="250"/>
      <c r="J4" s="256" t="s">
        <v>35</v>
      </c>
      <c r="K4" s="251"/>
      <c r="L4" s="250" t="s">
        <v>35</v>
      </c>
      <c r="M4" s="250"/>
      <c r="N4" s="256" t="s">
        <v>35</v>
      </c>
      <c r="O4" s="251"/>
      <c r="P4" s="250" t="s">
        <v>35</v>
      </c>
      <c r="Q4" s="250"/>
      <c r="R4" s="256" t="s">
        <v>35</v>
      </c>
      <c r="S4" s="251"/>
      <c r="T4" s="250" t="s">
        <v>35</v>
      </c>
      <c r="U4" s="250"/>
      <c r="V4" s="256" t="s">
        <v>35</v>
      </c>
      <c r="W4" s="251"/>
      <c r="X4" s="250" t="s">
        <v>35</v>
      </c>
      <c r="Y4" s="250"/>
      <c r="Z4" s="256" t="s">
        <v>35</v>
      </c>
      <c r="AA4" s="251"/>
      <c r="AB4" s="250" t="s">
        <v>35</v>
      </c>
      <c r="AC4" s="251"/>
      <c r="AD4" s="75"/>
      <c r="AE4" s="21"/>
      <c r="AF4" s="11"/>
      <c r="AG4" s="11"/>
      <c r="AH4" s="11"/>
      <c r="AI4" s="11"/>
      <c r="AJ4" s="47"/>
      <c r="AK4" s="48"/>
      <c r="AL4" s="47"/>
      <c r="AM4" s="48"/>
      <c r="AN4" s="47"/>
      <c r="AO4" s="48"/>
      <c r="AP4" s="47"/>
      <c r="AQ4" s="48"/>
      <c r="AR4" s="47"/>
      <c r="AS4" s="48"/>
      <c r="AT4" s="47"/>
      <c r="AU4" s="48"/>
      <c r="AV4" s="47"/>
      <c r="AW4" s="48"/>
      <c r="AX4" s="47"/>
      <c r="AY4" s="48"/>
      <c r="AZ4" s="47"/>
      <c r="BA4" s="48"/>
      <c r="BB4" s="47"/>
      <c r="BC4" s="48"/>
      <c r="BD4" s="47"/>
      <c r="BE4" s="48"/>
      <c r="BF4" s="47"/>
      <c r="BG4" s="48"/>
    </row>
    <row r="5" spans="1:59" ht="23.25" customHeight="1">
      <c r="A5" s="245"/>
      <c r="B5" s="231"/>
      <c r="C5" s="222"/>
      <c r="D5" s="223"/>
      <c r="E5" s="223"/>
      <c r="F5" s="257" t="s">
        <v>36</v>
      </c>
      <c r="G5" s="253"/>
      <c r="H5" s="252" t="s">
        <v>36</v>
      </c>
      <c r="I5" s="252"/>
      <c r="J5" s="257" t="s">
        <v>36</v>
      </c>
      <c r="K5" s="253"/>
      <c r="L5" s="252" t="s">
        <v>36</v>
      </c>
      <c r="M5" s="252"/>
      <c r="N5" s="257" t="s">
        <v>36</v>
      </c>
      <c r="O5" s="253"/>
      <c r="P5" s="252" t="s">
        <v>36</v>
      </c>
      <c r="Q5" s="252"/>
      <c r="R5" s="257" t="s">
        <v>36</v>
      </c>
      <c r="S5" s="253"/>
      <c r="T5" s="252" t="s">
        <v>36</v>
      </c>
      <c r="U5" s="252"/>
      <c r="V5" s="257" t="s">
        <v>36</v>
      </c>
      <c r="W5" s="253"/>
      <c r="X5" s="252" t="s">
        <v>36</v>
      </c>
      <c r="Y5" s="252"/>
      <c r="Z5" s="257" t="s">
        <v>36</v>
      </c>
      <c r="AA5" s="253"/>
      <c r="AB5" s="252" t="s">
        <v>36</v>
      </c>
      <c r="AC5" s="253"/>
      <c r="AD5" s="34"/>
      <c r="AE5" s="22"/>
      <c r="AF5" s="12"/>
      <c r="AG5" s="12"/>
      <c r="AH5" s="12"/>
      <c r="AI5" s="12"/>
      <c r="AJ5" s="49"/>
      <c r="AK5" s="50"/>
      <c r="AL5" s="49"/>
      <c r="AM5" s="50"/>
      <c r="AN5" s="49"/>
      <c r="AO5" s="50"/>
      <c r="AP5" s="49"/>
      <c r="AQ5" s="50"/>
      <c r="AR5" s="49"/>
      <c r="AS5" s="50"/>
      <c r="AT5" s="49"/>
      <c r="AU5" s="50"/>
      <c r="AV5" s="49"/>
      <c r="AW5" s="50"/>
      <c r="AX5" s="49"/>
      <c r="AY5" s="50"/>
      <c r="AZ5" s="49"/>
      <c r="BA5" s="50"/>
      <c r="BB5" s="49"/>
      <c r="BC5" s="50"/>
      <c r="BD5" s="49"/>
      <c r="BE5" s="50"/>
      <c r="BF5" s="49"/>
      <c r="BG5" s="50"/>
    </row>
    <row r="6" spans="1:59" ht="21" customHeight="1">
      <c r="A6" s="246"/>
      <c r="B6" s="249"/>
      <c r="C6" s="247"/>
      <c r="D6" s="248"/>
      <c r="E6" s="248"/>
      <c r="F6" s="258" t="s">
        <v>44</v>
      </c>
      <c r="G6" s="255"/>
      <c r="H6" s="254" t="s">
        <v>44</v>
      </c>
      <c r="I6" s="254"/>
      <c r="J6" s="258" t="s">
        <v>44</v>
      </c>
      <c r="K6" s="255"/>
      <c r="L6" s="254" t="s">
        <v>44</v>
      </c>
      <c r="M6" s="254"/>
      <c r="N6" s="258" t="s">
        <v>44</v>
      </c>
      <c r="O6" s="255"/>
      <c r="P6" s="254" t="s">
        <v>44</v>
      </c>
      <c r="Q6" s="254"/>
      <c r="R6" s="258" t="s">
        <v>44</v>
      </c>
      <c r="S6" s="255"/>
      <c r="T6" s="254" t="s">
        <v>44</v>
      </c>
      <c r="U6" s="254"/>
      <c r="V6" s="258" t="s">
        <v>44</v>
      </c>
      <c r="W6" s="255"/>
      <c r="X6" s="254" t="s">
        <v>44</v>
      </c>
      <c r="Y6" s="254"/>
      <c r="Z6" s="258" t="s">
        <v>44</v>
      </c>
      <c r="AA6" s="255"/>
      <c r="AB6" s="254" t="s">
        <v>44</v>
      </c>
      <c r="AC6" s="255"/>
      <c r="AD6" s="24"/>
      <c r="AE6" s="23"/>
      <c r="AF6" s="13"/>
      <c r="AG6" s="13"/>
      <c r="AH6" s="13"/>
      <c r="AI6" s="13"/>
      <c r="AJ6" s="56" t="s">
        <v>136</v>
      </c>
      <c r="AK6" s="57" t="s">
        <v>137</v>
      </c>
      <c r="AL6" s="59" t="s">
        <v>136</v>
      </c>
      <c r="AM6" s="60" t="s">
        <v>137</v>
      </c>
      <c r="AN6" s="56" t="s">
        <v>136</v>
      </c>
      <c r="AO6" s="57" t="s">
        <v>137</v>
      </c>
      <c r="AP6" s="59" t="s">
        <v>136</v>
      </c>
      <c r="AQ6" s="60" t="s">
        <v>137</v>
      </c>
      <c r="AR6" s="56" t="s">
        <v>136</v>
      </c>
      <c r="AS6" s="57" t="s">
        <v>137</v>
      </c>
      <c r="AT6" s="59" t="s">
        <v>136</v>
      </c>
      <c r="AU6" s="60" t="s">
        <v>137</v>
      </c>
      <c r="AV6" s="56" t="s">
        <v>136</v>
      </c>
      <c r="AW6" s="57" t="s">
        <v>137</v>
      </c>
      <c r="AX6" s="59" t="s">
        <v>136</v>
      </c>
      <c r="AY6" s="60" t="s">
        <v>137</v>
      </c>
      <c r="AZ6" s="56" t="s">
        <v>136</v>
      </c>
      <c r="BA6" s="57" t="s">
        <v>137</v>
      </c>
      <c r="BB6" s="59" t="s">
        <v>136</v>
      </c>
      <c r="BC6" s="60" t="s">
        <v>137</v>
      </c>
      <c r="BD6" s="56" t="s">
        <v>136</v>
      </c>
      <c r="BE6" s="57" t="s">
        <v>137</v>
      </c>
      <c r="BF6" s="59" t="s">
        <v>136</v>
      </c>
      <c r="BG6" s="60" t="s">
        <v>137</v>
      </c>
    </row>
    <row r="7" spans="1:59" ht="14.25" customHeight="1" thickBot="1">
      <c r="A7" s="91"/>
      <c r="B7" s="92"/>
      <c r="C7" s="93" t="s">
        <v>38</v>
      </c>
      <c r="D7" s="77" t="s">
        <v>39</v>
      </c>
      <c r="E7" s="78" t="s">
        <v>40</v>
      </c>
      <c r="F7" s="94" t="s">
        <v>38</v>
      </c>
      <c r="G7" s="95" t="s">
        <v>39</v>
      </c>
      <c r="H7" s="93" t="s">
        <v>38</v>
      </c>
      <c r="I7" s="78" t="s">
        <v>39</v>
      </c>
      <c r="J7" s="94" t="s">
        <v>38</v>
      </c>
      <c r="K7" s="95" t="s">
        <v>39</v>
      </c>
      <c r="L7" s="93" t="s">
        <v>38</v>
      </c>
      <c r="M7" s="78" t="s">
        <v>39</v>
      </c>
      <c r="N7" s="94" t="s">
        <v>38</v>
      </c>
      <c r="O7" s="95" t="s">
        <v>39</v>
      </c>
      <c r="P7" s="93" t="s">
        <v>38</v>
      </c>
      <c r="Q7" s="78" t="s">
        <v>39</v>
      </c>
      <c r="R7" s="94" t="s">
        <v>38</v>
      </c>
      <c r="S7" s="95" t="s">
        <v>39</v>
      </c>
      <c r="T7" s="93" t="s">
        <v>38</v>
      </c>
      <c r="U7" s="78" t="s">
        <v>39</v>
      </c>
      <c r="V7" s="94" t="s">
        <v>38</v>
      </c>
      <c r="W7" s="95" t="s">
        <v>39</v>
      </c>
      <c r="X7" s="93" t="s">
        <v>38</v>
      </c>
      <c r="Y7" s="78" t="s">
        <v>39</v>
      </c>
      <c r="Z7" s="94" t="s">
        <v>38</v>
      </c>
      <c r="AA7" s="95" t="s">
        <v>39</v>
      </c>
      <c r="AB7" s="93" t="s">
        <v>38</v>
      </c>
      <c r="AC7" s="95" t="s">
        <v>39</v>
      </c>
      <c r="AD7" s="24" t="s">
        <v>38</v>
      </c>
      <c r="AE7" s="23" t="s">
        <v>39</v>
      </c>
      <c r="AF7" s="10" t="s">
        <v>49</v>
      </c>
      <c r="AG7" s="10" t="s">
        <v>42</v>
      </c>
      <c r="AH7" s="10" t="s">
        <v>50</v>
      </c>
      <c r="AI7" s="10" t="s">
        <v>42</v>
      </c>
      <c r="AJ7" s="53" t="s">
        <v>42</v>
      </c>
      <c r="AK7" s="53" t="s">
        <v>42</v>
      </c>
      <c r="AL7" s="25" t="s">
        <v>42</v>
      </c>
      <c r="AM7" s="25" t="s">
        <v>42</v>
      </c>
      <c r="AN7" s="53" t="s">
        <v>42</v>
      </c>
      <c r="AO7" s="53" t="s">
        <v>42</v>
      </c>
      <c r="AP7" s="25" t="s">
        <v>42</v>
      </c>
      <c r="AQ7" s="25" t="s">
        <v>42</v>
      </c>
      <c r="AR7" s="53" t="s">
        <v>42</v>
      </c>
      <c r="AS7" s="53" t="s">
        <v>42</v>
      </c>
      <c r="AT7" s="25" t="s">
        <v>42</v>
      </c>
      <c r="AU7" s="25" t="s">
        <v>42</v>
      </c>
      <c r="AV7" s="53" t="s">
        <v>42</v>
      </c>
      <c r="AW7" s="53" t="s">
        <v>42</v>
      </c>
      <c r="AX7" s="25" t="s">
        <v>42</v>
      </c>
      <c r="AY7" s="25" t="s">
        <v>42</v>
      </c>
      <c r="AZ7" s="53" t="s">
        <v>42</v>
      </c>
      <c r="BA7" s="53" t="s">
        <v>42</v>
      </c>
      <c r="BB7" s="25" t="s">
        <v>42</v>
      </c>
      <c r="BC7" s="25" t="s">
        <v>42</v>
      </c>
      <c r="BD7" s="53" t="s">
        <v>42</v>
      </c>
      <c r="BE7" s="53" t="s">
        <v>42</v>
      </c>
      <c r="BF7" s="25" t="s">
        <v>42</v>
      </c>
      <c r="BG7" s="25" t="s">
        <v>42</v>
      </c>
    </row>
    <row r="8" spans="1:59" ht="15" customHeight="1">
      <c r="A8" s="82">
        <v>1</v>
      </c>
      <c r="B8" s="83" t="s">
        <v>32</v>
      </c>
      <c r="C8" s="98">
        <f>'По області середня'!M6</f>
        <v>8.65</v>
      </c>
      <c r="D8" s="100">
        <f>'По області середня'!O6</f>
        <v>11.89</v>
      </c>
      <c r="E8" s="84">
        <f>'По області середня'!Q6</f>
        <v>10.14</v>
      </c>
      <c r="F8" s="96"/>
      <c r="G8" s="97"/>
      <c r="H8" s="87"/>
      <c r="I8" s="88"/>
      <c r="J8" s="85"/>
      <c r="K8" s="89"/>
      <c r="L8" s="87"/>
      <c r="M8" s="88"/>
      <c r="N8" s="85"/>
      <c r="O8" s="89"/>
      <c r="P8" s="87"/>
      <c r="Q8" s="88"/>
      <c r="R8" s="85"/>
      <c r="S8" s="89"/>
      <c r="T8" s="87"/>
      <c r="U8" s="88"/>
      <c r="V8" s="85"/>
      <c r="W8" s="89"/>
      <c r="X8" s="87"/>
      <c r="Y8" s="88"/>
      <c r="Z8" s="85"/>
      <c r="AA8" s="89"/>
      <c r="AB8" s="87"/>
      <c r="AC8" s="86"/>
      <c r="AD8" s="31" t="e">
        <f>SMALL(F8:AB8,1+COUNTIF((F8:AB8),)+COUNTIF((F8:AB8),1))</f>
        <v>#NUM!</v>
      </c>
      <c r="AE8" s="29">
        <f aca="true" t="shared" si="0" ref="AE8:AE53">MAX(G8,I8,K8,M8,O8,Q8,S8,U8,W8,Y8,AA8,AC8)</f>
        <v>0</v>
      </c>
      <c r="AF8" s="15">
        <f aca="true" t="shared" si="1" ref="AF8:AF53">PRODUCT(F8,H8,J8,L8,N8,P8,R8,T8,V8,X8,Z8,AB8,1)</f>
        <v>1</v>
      </c>
      <c r="AG8" s="16">
        <f aca="true" t="shared" si="2" ref="AG8:AG53">SUM(AJ8,AL8,AN8,AP8,AR8,AT8,AV8,AX8,AZ8,BB8,BD8,BF8)</f>
        <v>0</v>
      </c>
      <c r="AH8" s="15">
        <f aca="true" t="shared" si="3" ref="AH8:AH53">PRODUCT(G8,I8,K8,M8,O8,Q8,S8,U8,W8,Y8,AA8,AC8,1)</f>
        <v>1</v>
      </c>
      <c r="AI8" s="16">
        <f aca="true" t="shared" si="4" ref="AI8:AI53">SUM(AK8,AM8,AO8,AQ8,AS8,AU8,AW8,AY8,BA8,BC8,BE8,BG8)</f>
        <v>0</v>
      </c>
      <c r="AJ8" s="54">
        <f aca="true" t="shared" si="5" ref="AJ8:AJ53">COUNTIF(F8,"&gt;0")</f>
        <v>0</v>
      </c>
      <c r="AK8" s="54">
        <f aca="true" t="shared" si="6" ref="AK8:AK53">COUNTIF(G8,"&gt;0")</f>
        <v>0</v>
      </c>
      <c r="AL8" s="30">
        <f aca="true" t="shared" si="7" ref="AL8:AL53">COUNTIF(H8,"&gt;0")</f>
        <v>0</v>
      </c>
      <c r="AM8" s="30">
        <f aca="true" t="shared" si="8" ref="AM8:AM53">COUNTIF(I8,"&gt;0")</f>
        <v>0</v>
      </c>
      <c r="AN8" s="55">
        <f aca="true" t="shared" si="9" ref="AN8:AN53">COUNTIF(J8,"&gt;0")</f>
        <v>0</v>
      </c>
      <c r="AO8" s="55">
        <f aca="true" t="shared" si="10" ref="AO8:AO53">COUNTIF(K8,"&gt;0")</f>
        <v>0</v>
      </c>
      <c r="AP8" s="30">
        <f aca="true" t="shared" si="11" ref="AP8:AP53">COUNTIF(L8,"&gt;0")</f>
        <v>0</v>
      </c>
      <c r="AQ8" s="30">
        <f aca="true" t="shared" si="12" ref="AQ8:AQ53">COUNTIF(M8,"&gt;0")</f>
        <v>0</v>
      </c>
      <c r="AR8" s="55">
        <f aca="true" t="shared" si="13" ref="AR8:AR53">COUNTIF(N8,"&gt;0")</f>
        <v>0</v>
      </c>
      <c r="AS8" s="55">
        <f aca="true" t="shared" si="14" ref="AS8:AS53">COUNTIF(O8,"&gt;0")</f>
        <v>0</v>
      </c>
      <c r="AT8" s="30">
        <f aca="true" t="shared" si="15" ref="AT8:AT53">COUNTIF(P8,"&gt;0")</f>
        <v>0</v>
      </c>
      <c r="AU8" s="30">
        <f aca="true" t="shared" si="16" ref="AU8:AU53">COUNTIF(Q8,"&gt;0")</f>
        <v>0</v>
      </c>
      <c r="AV8" s="55">
        <f aca="true" t="shared" si="17" ref="AV8:AV53">COUNTIF(R8,"&gt;0")</f>
        <v>0</v>
      </c>
      <c r="AW8" s="55">
        <f aca="true" t="shared" si="18" ref="AW8:AW53">COUNTIF(S8,"&gt;0")</f>
        <v>0</v>
      </c>
      <c r="AX8" s="30">
        <f aca="true" t="shared" si="19" ref="AX8:AX53">COUNTIF(T8,"&gt;0")</f>
        <v>0</v>
      </c>
      <c r="AY8" s="30">
        <f aca="true" t="shared" si="20" ref="AY8:AY53">COUNTIF(U8,"&gt;0")</f>
        <v>0</v>
      </c>
      <c r="AZ8" s="55">
        <f aca="true" t="shared" si="21" ref="AZ8:AZ53">COUNTIF(V8,"&gt;0")</f>
        <v>0</v>
      </c>
      <c r="BA8" s="55">
        <f aca="true" t="shared" si="22" ref="BA8:BA53">COUNTIF(W8,"&gt;0")</f>
        <v>0</v>
      </c>
      <c r="BB8" s="30">
        <f aca="true" t="shared" si="23" ref="BB8:BB53">COUNTIF(X8,"&gt;0")</f>
        <v>0</v>
      </c>
      <c r="BC8" s="30">
        <f aca="true" t="shared" si="24" ref="BC8:BC53">COUNTIF(Y8,"&gt;0")</f>
        <v>0</v>
      </c>
      <c r="BD8" s="55">
        <f aca="true" t="shared" si="25" ref="BD8:BD53">COUNTIF(Z8,"&gt;0")</f>
        <v>0</v>
      </c>
      <c r="BE8" s="55">
        <f aca="true" t="shared" si="26" ref="BE8:BE53">COUNTIF(AA8,"&gt;0")</f>
        <v>0</v>
      </c>
      <c r="BF8" s="30">
        <f aca="true" t="shared" si="27" ref="BF8:BF53">COUNTIF(AB8,"&gt;0")</f>
        <v>0</v>
      </c>
      <c r="BG8" s="30">
        <f aca="true" t="shared" si="28" ref="BG8:BG53">COUNTIF(AC8,"&gt;0")</f>
        <v>0</v>
      </c>
    </row>
    <row r="9" spans="1:59" ht="16.5" customHeight="1">
      <c r="A9" s="26">
        <v>2</v>
      </c>
      <c r="B9" s="27" t="s">
        <v>128</v>
      </c>
      <c r="C9" s="79">
        <f>'По області середня'!M7</f>
        <v>8.38</v>
      </c>
      <c r="D9" s="29">
        <f>'По області середня'!O7</f>
        <v>11.47</v>
      </c>
      <c r="E9" s="70">
        <f>'По області середня'!Q7</f>
        <v>9.8</v>
      </c>
      <c r="F9" s="71"/>
      <c r="G9" s="72"/>
      <c r="H9" s="81"/>
      <c r="I9" s="80"/>
      <c r="J9" s="32"/>
      <c r="K9" s="73"/>
      <c r="L9" s="81"/>
      <c r="M9" s="80"/>
      <c r="N9" s="32"/>
      <c r="O9" s="73"/>
      <c r="P9" s="81"/>
      <c r="Q9" s="80"/>
      <c r="R9" s="32"/>
      <c r="S9" s="73"/>
      <c r="T9" s="81"/>
      <c r="U9" s="80"/>
      <c r="V9" s="32"/>
      <c r="W9" s="73"/>
      <c r="X9" s="81"/>
      <c r="Y9" s="80"/>
      <c r="Z9" s="32"/>
      <c r="AA9" s="73"/>
      <c r="AB9" s="81"/>
      <c r="AC9" s="33"/>
      <c r="AD9" s="31" t="e">
        <f>SMALL(F9:AB9,1+COUNTIF((F9:AB9),)+COUNTIF((F9:AB9),1))</f>
        <v>#NUM!</v>
      </c>
      <c r="AE9" s="29">
        <f t="shared" si="0"/>
        <v>0</v>
      </c>
      <c r="AF9" s="15">
        <f t="shared" si="1"/>
        <v>1</v>
      </c>
      <c r="AG9" s="16">
        <f t="shared" si="2"/>
        <v>0</v>
      </c>
      <c r="AH9" s="15">
        <f t="shared" si="3"/>
        <v>1</v>
      </c>
      <c r="AI9" s="16">
        <f t="shared" si="4"/>
        <v>0</v>
      </c>
      <c r="AJ9" s="54">
        <f t="shared" si="5"/>
        <v>0</v>
      </c>
      <c r="AK9" s="54">
        <f t="shared" si="6"/>
        <v>0</v>
      </c>
      <c r="AL9" s="30">
        <f t="shared" si="7"/>
        <v>0</v>
      </c>
      <c r="AM9" s="30">
        <f t="shared" si="8"/>
        <v>0</v>
      </c>
      <c r="AN9" s="55">
        <f t="shared" si="9"/>
        <v>0</v>
      </c>
      <c r="AO9" s="55">
        <f t="shared" si="10"/>
        <v>0</v>
      </c>
      <c r="AP9" s="30">
        <f t="shared" si="11"/>
        <v>0</v>
      </c>
      <c r="AQ9" s="30">
        <f t="shared" si="12"/>
        <v>0</v>
      </c>
      <c r="AR9" s="55">
        <f t="shared" si="13"/>
        <v>0</v>
      </c>
      <c r="AS9" s="55">
        <f t="shared" si="14"/>
        <v>0</v>
      </c>
      <c r="AT9" s="30">
        <f t="shared" si="15"/>
        <v>0</v>
      </c>
      <c r="AU9" s="30">
        <f t="shared" si="16"/>
        <v>0</v>
      </c>
      <c r="AV9" s="55">
        <f t="shared" si="17"/>
        <v>0</v>
      </c>
      <c r="AW9" s="55">
        <f t="shared" si="18"/>
        <v>0</v>
      </c>
      <c r="AX9" s="30">
        <f t="shared" si="19"/>
        <v>0</v>
      </c>
      <c r="AY9" s="30">
        <f t="shared" si="20"/>
        <v>0</v>
      </c>
      <c r="AZ9" s="55">
        <f t="shared" si="21"/>
        <v>0</v>
      </c>
      <c r="BA9" s="55">
        <f t="shared" si="22"/>
        <v>0</v>
      </c>
      <c r="BB9" s="30">
        <f t="shared" si="23"/>
        <v>0</v>
      </c>
      <c r="BC9" s="30">
        <f t="shared" si="24"/>
        <v>0</v>
      </c>
      <c r="BD9" s="55">
        <f t="shared" si="25"/>
        <v>0</v>
      </c>
      <c r="BE9" s="55">
        <f t="shared" si="26"/>
        <v>0</v>
      </c>
      <c r="BF9" s="30">
        <f t="shared" si="27"/>
        <v>0</v>
      </c>
      <c r="BG9" s="30">
        <f t="shared" si="28"/>
        <v>0</v>
      </c>
    </row>
    <row r="10" spans="1:59" ht="15" customHeight="1">
      <c r="A10" s="26">
        <v>3</v>
      </c>
      <c r="B10" s="27" t="s">
        <v>1</v>
      </c>
      <c r="C10" s="79">
        <f>'По області середня'!M8</f>
        <v>9.1</v>
      </c>
      <c r="D10" s="29">
        <f>'По області середня'!O8</f>
        <v>12.01</v>
      </c>
      <c r="E10" s="70">
        <f>'По області середня'!Q8</f>
        <v>10.45</v>
      </c>
      <c r="F10" s="71"/>
      <c r="G10" s="72"/>
      <c r="H10" s="81"/>
      <c r="I10" s="80"/>
      <c r="J10" s="32"/>
      <c r="K10" s="73"/>
      <c r="L10" s="81"/>
      <c r="M10" s="80"/>
      <c r="N10" s="32"/>
      <c r="O10" s="73"/>
      <c r="P10" s="81"/>
      <c r="Q10" s="80"/>
      <c r="R10" s="32"/>
      <c r="S10" s="73"/>
      <c r="T10" s="81"/>
      <c r="U10" s="80"/>
      <c r="V10" s="32"/>
      <c r="W10" s="73"/>
      <c r="X10" s="81"/>
      <c r="Y10" s="80"/>
      <c r="Z10" s="32"/>
      <c r="AA10" s="73"/>
      <c r="AB10" s="81"/>
      <c r="AC10" s="33"/>
      <c r="AD10" s="31" t="e">
        <f>SMALL(F10:AB10,1+COUNTIF((F10:AB10),)+COUNTIF((F10:AB10),1))</f>
        <v>#NUM!</v>
      </c>
      <c r="AE10" s="29">
        <f t="shared" si="0"/>
        <v>0</v>
      </c>
      <c r="AF10" s="15">
        <f t="shared" si="1"/>
        <v>1</v>
      </c>
      <c r="AG10" s="16">
        <f t="shared" si="2"/>
        <v>0</v>
      </c>
      <c r="AH10" s="15">
        <f t="shared" si="3"/>
        <v>1</v>
      </c>
      <c r="AI10" s="16">
        <f t="shared" si="4"/>
        <v>0</v>
      </c>
      <c r="AJ10" s="54">
        <f t="shared" si="5"/>
        <v>0</v>
      </c>
      <c r="AK10" s="54">
        <f t="shared" si="6"/>
        <v>0</v>
      </c>
      <c r="AL10" s="30">
        <f t="shared" si="7"/>
        <v>0</v>
      </c>
      <c r="AM10" s="30">
        <f t="shared" si="8"/>
        <v>0</v>
      </c>
      <c r="AN10" s="55">
        <f t="shared" si="9"/>
        <v>0</v>
      </c>
      <c r="AO10" s="55">
        <f t="shared" si="10"/>
        <v>0</v>
      </c>
      <c r="AP10" s="30">
        <f t="shared" si="11"/>
        <v>0</v>
      </c>
      <c r="AQ10" s="30">
        <f t="shared" si="12"/>
        <v>0</v>
      </c>
      <c r="AR10" s="55">
        <f t="shared" si="13"/>
        <v>0</v>
      </c>
      <c r="AS10" s="55">
        <f t="shared" si="14"/>
        <v>0</v>
      </c>
      <c r="AT10" s="30">
        <f t="shared" si="15"/>
        <v>0</v>
      </c>
      <c r="AU10" s="30">
        <f t="shared" si="16"/>
        <v>0</v>
      </c>
      <c r="AV10" s="55">
        <f t="shared" si="17"/>
        <v>0</v>
      </c>
      <c r="AW10" s="55">
        <f t="shared" si="18"/>
        <v>0</v>
      </c>
      <c r="AX10" s="30">
        <f t="shared" si="19"/>
        <v>0</v>
      </c>
      <c r="AY10" s="30">
        <f t="shared" si="20"/>
        <v>0</v>
      </c>
      <c r="AZ10" s="55">
        <f t="shared" si="21"/>
        <v>0</v>
      </c>
      <c r="BA10" s="55">
        <f t="shared" si="22"/>
        <v>0</v>
      </c>
      <c r="BB10" s="30">
        <f t="shared" si="23"/>
        <v>0</v>
      </c>
      <c r="BC10" s="30">
        <f t="shared" si="24"/>
        <v>0</v>
      </c>
      <c r="BD10" s="55">
        <f t="shared" si="25"/>
        <v>0</v>
      </c>
      <c r="BE10" s="55">
        <f t="shared" si="26"/>
        <v>0</v>
      </c>
      <c r="BF10" s="30">
        <f t="shared" si="27"/>
        <v>0</v>
      </c>
      <c r="BG10" s="30">
        <f t="shared" si="28"/>
        <v>0</v>
      </c>
    </row>
    <row r="11" spans="1:59" ht="15" customHeight="1">
      <c r="A11" s="26">
        <v>4</v>
      </c>
      <c r="B11" s="27" t="s">
        <v>12</v>
      </c>
      <c r="C11" s="79">
        <f>'По області середня'!M9</f>
        <v>9.6</v>
      </c>
      <c r="D11" s="29">
        <f>'По області середня'!O9</f>
        <v>13.22</v>
      </c>
      <c r="E11" s="70">
        <f>'По області середня'!Q9</f>
        <v>11.26</v>
      </c>
      <c r="F11" s="71"/>
      <c r="G11" s="72"/>
      <c r="H11" s="81"/>
      <c r="I11" s="80"/>
      <c r="J11" s="32"/>
      <c r="K11" s="73"/>
      <c r="L11" s="81"/>
      <c r="M11" s="80"/>
      <c r="N11" s="32"/>
      <c r="O11" s="73"/>
      <c r="P11" s="81"/>
      <c r="Q11" s="80"/>
      <c r="R11" s="32"/>
      <c r="S11" s="73"/>
      <c r="T11" s="81"/>
      <c r="U11" s="80"/>
      <c r="V11" s="32"/>
      <c r="W11" s="73"/>
      <c r="X11" s="81"/>
      <c r="Y11" s="80"/>
      <c r="Z11" s="32"/>
      <c r="AA11" s="73"/>
      <c r="AB11" s="81"/>
      <c r="AC11" s="33"/>
      <c r="AD11" s="31" t="e">
        <f>SMALL(F11:AB11,1+COUNTIF((F11:AB11),))</f>
        <v>#NUM!</v>
      </c>
      <c r="AE11" s="29">
        <f t="shared" si="0"/>
        <v>0</v>
      </c>
      <c r="AF11" s="15">
        <f t="shared" si="1"/>
        <v>1</v>
      </c>
      <c r="AG11" s="16">
        <f t="shared" si="2"/>
        <v>0</v>
      </c>
      <c r="AH11" s="15">
        <f t="shared" si="3"/>
        <v>1</v>
      </c>
      <c r="AI11" s="16">
        <f t="shared" si="4"/>
        <v>0</v>
      </c>
      <c r="AJ11" s="54">
        <f t="shared" si="5"/>
        <v>0</v>
      </c>
      <c r="AK11" s="54">
        <f t="shared" si="6"/>
        <v>0</v>
      </c>
      <c r="AL11" s="30">
        <f t="shared" si="7"/>
        <v>0</v>
      </c>
      <c r="AM11" s="30">
        <f t="shared" si="8"/>
        <v>0</v>
      </c>
      <c r="AN11" s="55">
        <f t="shared" si="9"/>
        <v>0</v>
      </c>
      <c r="AO11" s="55">
        <f t="shared" si="10"/>
        <v>0</v>
      </c>
      <c r="AP11" s="30">
        <f t="shared" si="11"/>
        <v>0</v>
      </c>
      <c r="AQ11" s="30">
        <f t="shared" si="12"/>
        <v>0</v>
      </c>
      <c r="AR11" s="55">
        <f t="shared" si="13"/>
        <v>0</v>
      </c>
      <c r="AS11" s="55">
        <f t="shared" si="14"/>
        <v>0</v>
      </c>
      <c r="AT11" s="30">
        <f t="shared" si="15"/>
        <v>0</v>
      </c>
      <c r="AU11" s="30">
        <f t="shared" si="16"/>
        <v>0</v>
      </c>
      <c r="AV11" s="55">
        <f t="shared" si="17"/>
        <v>0</v>
      </c>
      <c r="AW11" s="55">
        <f t="shared" si="18"/>
        <v>0</v>
      </c>
      <c r="AX11" s="30">
        <f t="shared" si="19"/>
        <v>0</v>
      </c>
      <c r="AY11" s="30">
        <f t="shared" si="20"/>
        <v>0</v>
      </c>
      <c r="AZ11" s="55">
        <f t="shared" si="21"/>
        <v>0</v>
      </c>
      <c r="BA11" s="55">
        <f t="shared" si="22"/>
        <v>0</v>
      </c>
      <c r="BB11" s="30">
        <f t="shared" si="23"/>
        <v>0</v>
      </c>
      <c r="BC11" s="30">
        <f t="shared" si="24"/>
        <v>0</v>
      </c>
      <c r="BD11" s="55">
        <f t="shared" si="25"/>
        <v>0</v>
      </c>
      <c r="BE11" s="55">
        <f t="shared" si="26"/>
        <v>0</v>
      </c>
      <c r="BF11" s="30">
        <f t="shared" si="27"/>
        <v>0</v>
      </c>
      <c r="BG11" s="30">
        <f t="shared" si="28"/>
        <v>0</v>
      </c>
    </row>
    <row r="12" spans="1:59" ht="15" customHeight="1">
      <c r="A12" s="26">
        <v>5</v>
      </c>
      <c r="B12" s="27" t="s">
        <v>33</v>
      </c>
      <c r="C12" s="79">
        <f>'По області середня'!M10</f>
        <v>8.53</v>
      </c>
      <c r="D12" s="29">
        <f>'По області середня'!O10</f>
        <v>10.49</v>
      </c>
      <c r="E12" s="70">
        <f>'По області середня'!Q10</f>
        <v>9.46</v>
      </c>
      <c r="F12" s="71"/>
      <c r="G12" s="72"/>
      <c r="H12" s="81"/>
      <c r="I12" s="80"/>
      <c r="J12" s="32"/>
      <c r="K12" s="73"/>
      <c r="L12" s="81"/>
      <c r="M12" s="80"/>
      <c r="N12" s="32"/>
      <c r="O12" s="73"/>
      <c r="P12" s="81"/>
      <c r="Q12" s="80"/>
      <c r="R12" s="32"/>
      <c r="S12" s="73"/>
      <c r="T12" s="81"/>
      <c r="U12" s="80"/>
      <c r="V12" s="32"/>
      <c r="W12" s="73"/>
      <c r="X12" s="81"/>
      <c r="Y12" s="80"/>
      <c r="Z12" s="32"/>
      <c r="AA12" s="73"/>
      <c r="AB12" s="81"/>
      <c r="AC12" s="33"/>
      <c r="AD12" s="31" t="e">
        <f>SMALL(F12:AB12,1+COUNTIF((F12:AB12),))</f>
        <v>#NUM!</v>
      </c>
      <c r="AE12" s="29">
        <f t="shared" si="0"/>
        <v>0</v>
      </c>
      <c r="AF12" s="15">
        <f t="shared" si="1"/>
        <v>1</v>
      </c>
      <c r="AG12" s="16">
        <f t="shared" si="2"/>
        <v>0</v>
      </c>
      <c r="AH12" s="15">
        <f t="shared" si="3"/>
        <v>1</v>
      </c>
      <c r="AI12" s="16">
        <f t="shared" si="4"/>
        <v>0</v>
      </c>
      <c r="AJ12" s="54">
        <f t="shared" si="5"/>
        <v>0</v>
      </c>
      <c r="AK12" s="54">
        <f t="shared" si="6"/>
        <v>0</v>
      </c>
      <c r="AL12" s="30">
        <f t="shared" si="7"/>
        <v>0</v>
      </c>
      <c r="AM12" s="30">
        <f t="shared" si="8"/>
        <v>0</v>
      </c>
      <c r="AN12" s="55">
        <f t="shared" si="9"/>
        <v>0</v>
      </c>
      <c r="AO12" s="55">
        <f t="shared" si="10"/>
        <v>0</v>
      </c>
      <c r="AP12" s="30">
        <f t="shared" si="11"/>
        <v>0</v>
      </c>
      <c r="AQ12" s="30">
        <f t="shared" si="12"/>
        <v>0</v>
      </c>
      <c r="AR12" s="55">
        <f t="shared" si="13"/>
        <v>0</v>
      </c>
      <c r="AS12" s="55">
        <f t="shared" si="14"/>
        <v>0</v>
      </c>
      <c r="AT12" s="30">
        <f t="shared" si="15"/>
        <v>0</v>
      </c>
      <c r="AU12" s="30">
        <f t="shared" si="16"/>
        <v>0</v>
      </c>
      <c r="AV12" s="55">
        <f t="shared" si="17"/>
        <v>0</v>
      </c>
      <c r="AW12" s="55">
        <f t="shared" si="18"/>
        <v>0</v>
      </c>
      <c r="AX12" s="30">
        <f t="shared" si="19"/>
        <v>0</v>
      </c>
      <c r="AY12" s="30">
        <f t="shared" si="20"/>
        <v>0</v>
      </c>
      <c r="AZ12" s="55">
        <f t="shared" si="21"/>
        <v>0</v>
      </c>
      <c r="BA12" s="55">
        <f t="shared" si="22"/>
        <v>0</v>
      </c>
      <c r="BB12" s="30">
        <f t="shared" si="23"/>
        <v>0</v>
      </c>
      <c r="BC12" s="30">
        <f t="shared" si="24"/>
        <v>0</v>
      </c>
      <c r="BD12" s="55">
        <f t="shared" si="25"/>
        <v>0</v>
      </c>
      <c r="BE12" s="55">
        <f t="shared" si="26"/>
        <v>0</v>
      </c>
      <c r="BF12" s="30">
        <f t="shared" si="27"/>
        <v>0</v>
      </c>
      <c r="BG12" s="30">
        <f t="shared" si="28"/>
        <v>0</v>
      </c>
    </row>
    <row r="13" spans="1:59" ht="15" customHeight="1">
      <c r="A13" s="26">
        <v>6</v>
      </c>
      <c r="B13" s="27" t="s">
        <v>13</v>
      </c>
      <c r="C13" s="79">
        <f>'По області середня'!M11</f>
        <v>10.37</v>
      </c>
      <c r="D13" s="29">
        <f>'По області середня'!O11</f>
        <v>13.34</v>
      </c>
      <c r="E13" s="70">
        <f>'По області середня'!Q11</f>
        <v>11.76</v>
      </c>
      <c r="F13" s="71"/>
      <c r="G13" s="72"/>
      <c r="H13" s="81"/>
      <c r="I13" s="80"/>
      <c r="J13" s="32"/>
      <c r="K13" s="73"/>
      <c r="L13" s="81"/>
      <c r="M13" s="80"/>
      <c r="N13" s="32"/>
      <c r="O13" s="73"/>
      <c r="P13" s="81"/>
      <c r="Q13" s="80"/>
      <c r="R13" s="32"/>
      <c r="S13" s="73"/>
      <c r="T13" s="81"/>
      <c r="U13" s="80"/>
      <c r="V13" s="32"/>
      <c r="W13" s="73"/>
      <c r="X13" s="81"/>
      <c r="Y13" s="80"/>
      <c r="Z13" s="32"/>
      <c r="AA13" s="73"/>
      <c r="AB13" s="81"/>
      <c r="AC13" s="33"/>
      <c r="AD13" s="31" t="e">
        <f aca="true" t="shared" si="29" ref="AD13:AD53">SMALL(F13:AB13,1+COUNTIF((F13:AB13),))</f>
        <v>#NUM!</v>
      </c>
      <c r="AE13" s="29">
        <f t="shared" si="0"/>
        <v>0</v>
      </c>
      <c r="AF13" s="15">
        <f t="shared" si="1"/>
        <v>1</v>
      </c>
      <c r="AG13" s="16">
        <f t="shared" si="2"/>
        <v>0</v>
      </c>
      <c r="AH13" s="15">
        <f t="shared" si="3"/>
        <v>1</v>
      </c>
      <c r="AI13" s="16">
        <f t="shared" si="4"/>
        <v>0</v>
      </c>
      <c r="AJ13" s="54">
        <f t="shared" si="5"/>
        <v>0</v>
      </c>
      <c r="AK13" s="54">
        <f t="shared" si="6"/>
        <v>0</v>
      </c>
      <c r="AL13" s="30">
        <f t="shared" si="7"/>
        <v>0</v>
      </c>
      <c r="AM13" s="30">
        <f t="shared" si="8"/>
        <v>0</v>
      </c>
      <c r="AN13" s="55">
        <f t="shared" si="9"/>
        <v>0</v>
      </c>
      <c r="AO13" s="55">
        <f t="shared" si="10"/>
        <v>0</v>
      </c>
      <c r="AP13" s="30">
        <f t="shared" si="11"/>
        <v>0</v>
      </c>
      <c r="AQ13" s="30">
        <f t="shared" si="12"/>
        <v>0</v>
      </c>
      <c r="AR13" s="55">
        <f t="shared" si="13"/>
        <v>0</v>
      </c>
      <c r="AS13" s="55">
        <f t="shared" si="14"/>
        <v>0</v>
      </c>
      <c r="AT13" s="30">
        <f t="shared" si="15"/>
        <v>0</v>
      </c>
      <c r="AU13" s="30">
        <f t="shared" si="16"/>
        <v>0</v>
      </c>
      <c r="AV13" s="55">
        <f t="shared" si="17"/>
        <v>0</v>
      </c>
      <c r="AW13" s="55">
        <f t="shared" si="18"/>
        <v>0</v>
      </c>
      <c r="AX13" s="30">
        <f t="shared" si="19"/>
        <v>0</v>
      </c>
      <c r="AY13" s="30">
        <f t="shared" si="20"/>
        <v>0</v>
      </c>
      <c r="AZ13" s="55">
        <f t="shared" si="21"/>
        <v>0</v>
      </c>
      <c r="BA13" s="55">
        <f t="shared" si="22"/>
        <v>0</v>
      </c>
      <c r="BB13" s="30">
        <f t="shared" si="23"/>
        <v>0</v>
      </c>
      <c r="BC13" s="30">
        <f t="shared" si="24"/>
        <v>0</v>
      </c>
      <c r="BD13" s="55">
        <f t="shared" si="25"/>
        <v>0</v>
      </c>
      <c r="BE13" s="55">
        <f t="shared" si="26"/>
        <v>0</v>
      </c>
      <c r="BF13" s="30">
        <f t="shared" si="27"/>
        <v>0</v>
      </c>
      <c r="BG13" s="30">
        <f t="shared" si="28"/>
        <v>0</v>
      </c>
    </row>
    <row r="14" spans="1:59" ht="15" customHeight="1">
      <c r="A14" s="26">
        <v>7</v>
      </c>
      <c r="B14" s="27" t="s">
        <v>20</v>
      </c>
      <c r="C14" s="79">
        <f>'По області середня'!M12</f>
        <v>19.13</v>
      </c>
      <c r="D14" s="29">
        <f>'По області середня'!O12</f>
        <v>20.25</v>
      </c>
      <c r="E14" s="70">
        <f>'По області середня'!Q12</f>
        <v>19.69</v>
      </c>
      <c r="F14" s="71"/>
      <c r="G14" s="72"/>
      <c r="H14" s="81"/>
      <c r="I14" s="80"/>
      <c r="J14" s="32"/>
      <c r="K14" s="73"/>
      <c r="L14" s="81"/>
      <c r="M14" s="80"/>
      <c r="N14" s="32"/>
      <c r="O14" s="73"/>
      <c r="P14" s="81"/>
      <c r="Q14" s="80"/>
      <c r="R14" s="32"/>
      <c r="S14" s="73"/>
      <c r="T14" s="81"/>
      <c r="U14" s="80"/>
      <c r="V14" s="32"/>
      <c r="W14" s="73"/>
      <c r="X14" s="81"/>
      <c r="Y14" s="80"/>
      <c r="Z14" s="32"/>
      <c r="AA14" s="73"/>
      <c r="AB14" s="81"/>
      <c r="AC14" s="33"/>
      <c r="AD14" s="31" t="e">
        <f t="shared" si="29"/>
        <v>#NUM!</v>
      </c>
      <c r="AE14" s="29">
        <f t="shared" si="0"/>
        <v>0</v>
      </c>
      <c r="AF14" s="15">
        <f t="shared" si="1"/>
        <v>1</v>
      </c>
      <c r="AG14" s="16">
        <f t="shared" si="2"/>
        <v>0</v>
      </c>
      <c r="AH14" s="15">
        <f t="shared" si="3"/>
        <v>1</v>
      </c>
      <c r="AI14" s="16">
        <f t="shared" si="4"/>
        <v>0</v>
      </c>
      <c r="AJ14" s="54">
        <f t="shared" si="5"/>
        <v>0</v>
      </c>
      <c r="AK14" s="54">
        <f t="shared" si="6"/>
        <v>0</v>
      </c>
      <c r="AL14" s="30">
        <f t="shared" si="7"/>
        <v>0</v>
      </c>
      <c r="AM14" s="30">
        <f t="shared" si="8"/>
        <v>0</v>
      </c>
      <c r="AN14" s="55">
        <f t="shared" si="9"/>
        <v>0</v>
      </c>
      <c r="AO14" s="55">
        <f t="shared" si="10"/>
        <v>0</v>
      </c>
      <c r="AP14" s="30">
        <f t="shared" si="11"/>
        <v>0</v>
      </c>
      <c r="AQ14" s="30">
        <f t="shared" si="12"/>
        <v>0</v>
      </c>
      <c r="AR14" s="55">
        <f t="shared" si="13"/>
        <v>0</v>
      </c>
      <c r="AS14" s="55">
        <f t="shared" si="14"/>
        <v>0</v>
      </c>
      <c r="AT14" s="30">
        <f t="shared" si="15"/>
        <v>0</v>
      </c>
      <c r="AU14" s="30">
        <f t="shared" si="16"/>
        <v>0</v>
      </c>
      <c r="AV14" s="55">
        <f t="shared" si="17"/>
        <v>0</v>
      </c>
      <c r="AW14" s="55">
        <f t="shared" si="18"/>
        <v>0</v>
      </c>
      <c r="AX14" s="30">
        <f t="shared" si="19"/>
        <v>0</v>
      </c>
      <c r="AY14" s="30">
        <f t="shared" si="20"/>
        <v>0</v>
      </c>
      <c r="AZ14" s="55">
        <f t="shared" si="21"/>
        <v>0</v>
      </c>
      <c r="BA14" s="55">
        <f t="shared" si="22"/>
        <v>0</v>
      </c>
      <c r="BB14" s="30">
        <f t="shared" si="23"/>
        <v>0</v>
      </c>
      <c r="BC14" s="30">
        <f t="shared" si="24"/>
        <v>0</v>
      </c>
      <c r="BD14" s="55">
        <f t="shared" si="25"/>
        <v>0</v>
      </c>
      <c r="BE14" s="55">
        <f t="shared" si="26"/>
        <v>0</v>
      </c>
      <c r="BF14" s="30">
        <f t="shared" si="27"/>
        <v>0</v>
      </c>
      <c r="BG14" s="30">
        <f t="shared" si="28"/>
        <v>0</v>
      </c>
    </row>
    <row r="15" spans="1:59" ht="15" customHeight="1">
      <c r="A15" s="26">
        <v>8</v>
      </c>
      <c r="B15" s="27" t="s">
        <v>129</v>
      </c>
      <c r="C15" s="79">
        <f>'По області середня'!M13</f>
        <v>21.87</v>
      </c>
      <c r="D15" s="29">
        <f>'По області середня'!O13</f>
        <v>24.75</v>
      </c>
      <c r="E15" s="70">
        <f>'По області середня'!Q13</f>
        <v>23.27</v>
      </c>
      <c r="F15" s="71"/>
      <c r="G15" s="72"/>
      <c r="H15" s="81"/>
      <c r="I15" s="80"/>
      <c r="J15" s="32"/>
      <c r="K15" s="73"/>
      <c r="L15" s="81"/>
      <c r="M15" s="80"/>
      <c r="N15" s="32"/>
      <c r="O15" s="73"/>
      <c r="P15" s="81"/>
      <c r="Q15" s="80"/>
      <c r="R15" s="32"/>
      <c r="S15" s="73"/>
      <c r="T15" s="81"/>
      <c r="U15" s="80"/>
      <c r="V15" s="32"/>
      <c r="W15" s="73"/>
      <c r="X15" s="81"/>
      <c r="Y15" s="80"/>
      <c r="Z15" s="32"/>
      <c r="AA15" s="73"/>
      <c r="AB15" s="81"/>
      <c r="AC15" s="33"/>
      <c r="AD15" s="31" t="e">
        <f t="shared" si="29"/>
        <v>#NUM!</v>
      </c>
      <c r="AE15" s="29">
        <f t="shared" si="0"/>
        <v>0</v>
      </c>
      <c r="AF15" s="15">
        <f t="shared" si="1"/>
        <v>1</v>
      </c>
      <c r="AG15" s="16">
        <f t="shared" si="2"/>
        <v>0</v>
      </c>
      <c r="AH15" s="15">
        <f t="shared" si="3"/>
        <v>1</v>
      </c>
      <c r="AI15" s="16">
        <f t="shared" si="4"/>
        <v>0</v>
      </c>
      <c r="AJ15" s="54">
        <f t="shared" si="5"/>
        <v>0</v>
      </c>
      <c r="AK15" s="54">
        <f t="shared" si="6"/>
        <v>0</v>
      </c>
      <c r="AL15" s="30">
        <f t="shared" si="7"/>
        <v>0</v>
      </c>
      <c r="AM15" s="30">
        <f t="shared" si="8"/>
        <v>0</v>
      </c>
      <c r="AN15" s="55">
        <f t="shared" si="9"/>
        <v>0</v>
      </c>
      <c r="AO15" s="55">
        <f t="shared" si="10"/>
        <v>0</v>
      </c>
      <c r="AP15" s="30">
        <f t="shared" si="11"/>
        <v>0</v>
      </c>
      <c r="AQ15" s="30">
        <f t="shared" si="12"/>
        <v>0</v>
      </c>
      <c r="AR15" s="55">
        <f t="shared" si="13"/>
        <v>0</v>
      </c>
      <c r="AS15" s="55">
        <f t="shared" si="14"/>
        <v>0</v>
      </c>
      <c r="AT15" s="30">
        <f t="shared" si="15"/>
        <v>0</v>
      </c>
      <c r="AU15" s="30">
        <f t="shared" si="16"/>
        <v>0</v>
      </c>
      <c r="AV15" s="55">
        <f t="shared" si="17"/>
        <v>0</v>
      </c>
      <c r="AW15" s="55">
        <f t="shared" si="18"/>
        <v>0</v>
      </c>
      <c r="AX15" s="30">
        <f t="shared" si="19"/>
        <v>0</v>
      </c>
      <c r="AY15" s="30">
        <f t="shared" si="20"/>
        <v>0</v>
      </c>
      <c r="AZ15" s="55">
        <f t="shared" si="21"/>
        <v>0</v>
      </c>
      <c r="BA15" s="55">
        <f t="shared" si="22"/>
        <v>0</v>
      </c>
      <c r="BB15" s="30">
        <f t="shared" si="23"/>
        <v>0</v>
      </c>
      <c r="BC15" s="30">
        <f t="shared" si="24"/>
        <v>0</v>
      </c>
      <c r="BD15" s="55">
        <f t="shared" si="25"/>
        <v>0</v>
      </c>
      <c r="BE15" s="55">
        <f t="shared" si="26"/>
        <v>0</v>
      </c>
      <c r="BF15" s="30">
        <f t="shared" si="27"/>
        <v>0</v>
      </c>
      <c r="BG15" s="30">
        <f t="shared" si="28"/>
        <v>0</v>
      </c>
    </row>
    <row r="16" spans="1:59" ht="15" customHeight="1">
      <c r="A16" s="26">
        <v>9</v>
      </c>
      <c r="B16" s="27" t="s">
        <v>14</v>
      </c>
      <c r="C16" s="79">
        <f>'По області середня'!M14</f>
        <v>11.6</v>
      </c>
      <c r="D16" s="29">
        <f>'По області середня'!O14</f>
        <v>13.03</v>
      </c>
      <c r="E16" s="70">
        <f>'По області середня'!Q14</f>
        <v>12.3</v>
      </c>
      <c r="F16" s="71"/>
      <c r="G16" s="72"/>
      <c r="H16" s="81"/>
      <c r="I16" s="80"/>
      <c r="J16" s="32"/>
      <c r="K16" s="73"/>
      <c r="L16" s="81"/>
      <c r="M16" s="80"/>
      <c r="N16" s="32"/>
      <c r="O16" s="73"/>
      <c r="P16" s="81"/>
      <c r="Q16" s="80"/>
      <c r="R16" s="32"/>
      <c r="S16" s="73"/>
      <c r="T16" s="81"/>
      <c r="U16" s="80"/>
      <c r="V16" s="32"/>
      <c r="W16" s="73"/>
      <c r="X16" s="81"/>
      <c r="Y16" s="80"/>
      <c r="Z16" s="32"/>
      <c r="AA16" s="73"/>
      <c r="AB16" s="81"/>
      <c r="AC16" s="33"/>
      <c r="AD16" s="31" t="e">
        <f t="shared" si="29"/>
        <v>#NUM!</v>
      </c>
      <c r="AE16" s="29">
        <f t="shared" si="0"/>
        <v>0</v>
      </c>
      <c r="AF16" s="15">
        <f t="shared" si="1"/>
        <v>1</v>
      </c>
      <c r="AG16" s="16">
        <f t="shared" si="2"/>
        <v>0</v>
      </c>
      <c r="AH16" s="15">
        <f t="shared" si="3"/>
        <v>1</v>
      </c>
      <c r="AI16" s="16">
        <f t="shared" si="4"/>
        <v>0</v>
      </c>
      <c r="AJ16" s="54">
        <f t="shared" si="5"/>
        <v>0</v>
      </c>
      <c r="AK16" s="54">
        <f t="shared" si="6"/>
        <v>0</v>
      </c>
      <c r="AL16" s="30">
        <f t="shared" si="7"/>
        <v>0</v>
      </c>
      <c r="AM16" s="30">
        <f t="shared" si="8"/>
        <v>0</v>
      </c>
      <c r="AN16" s="55">
        <f t="shared" si="9"/>
        <v>0</v>
      </c>
      <c r="AO16" s="55">
        <f t="shared" si="10"/>
        <v>0</v>
      </c>
      <c r="AP16" s="30">
        <f t="shared" si="11"/>
        <v>0</v>
      </c>
      <c r="AQ16" s="30">
        <f t="shared" si="12"/>
        <v>0</v>
      </c>
      <c r="AR16" s="55">
        <f t="shared" si="13"/>
        <v>0</v>
      </c>
      <c r="AS16" s="55">
        <f t="shared" si="14"/>
        <v>0</v>
      </c>
      <c r="AT16" s="30">
        <f t="shared" si="15"/>
        <v>0</v>
      </c>
      <c r="AU16" s="30">
        <f t="shared" si="16"/>
        <v>0</v>
      </c>
      <c r="AV16" s="55">
        <f t="shared" si="17"/>
        <v>0</v>
      </c>
      <c r="AW16" s="55">
        <f t="shared" si="18"/>
        <v>0</v>
      </c>
      <c r="AX16" s="30">
        <f t="shared" si="19"/>
        <v>0</v>
      </c>
      <c r="AY16" s="30">
        <f t="shared" si="20"/>
        <v>0</v>
      </c>
      <c r="AZ16" s="55">
        <f t="shared" si="21"/>
        <v>0</v>
      </c>
      <c r="BA16" s="55">
        <f t="shared" si="22"/>
        <v>0</v>
      </c>
      <c r="BB16" s="30">
        <f t="shared" si="23"/>
        <v>0</v>
      </c>
      <c r="BC16" s="30">
        <f t="shared" si="24"/>
        <v>0</v>
      </c>
      <c r="BD16" s="55">
        <f t="shared" si="25"/>
        <v>0</v>
      </c>
      <c r="BE16" s="55">
        <f t="shared" si="26"/>
        <v>0</v>
      </c>
      <c r="BF16" s="30">
        <f t="shared" si="27"/>
        <v>0</v>
      </c>
      <c r="BG16" s="30">
        <f t="shared" si="28"/>
        <v>0</v>
      </c>
    </row>
    <row r="17" spans="1:59" ht="15" customHeight="1">
      <c r="A17" s="26">
        <v>10</v>
      </c>
      <c r="B17" s="27" t="s">
        <v>7</v>
      </c>
      <c r="C17" s="79">
        <f>'По області середня'!M15</f>
        <v>10.18</v>
      </c>
      <c r="D17" s="29">
        <f>'По області середня'!O15</f>
        <v>11.33</v>
      </c>
      <c r="E17" s="70">
        <f>'По області середня'!Q15</f>
        <v>10.74</v>
      </c>
      <c r="F17" s="71"/>
      <c r="G17" s="72"/>
      <c r="H17" s="81"/>
      <c r="I17" s="80"/>
      <c r="J17" s="32"/>
      <c r="K17" s="73"/>
      <c r="L17" s="81"/>
      <c r="M17" s="80"/>
      <c r="N17" s="32"/>
      <c r="O17" s="73"/>
      <c r="P17" s="81"/>
      <c r="Q17" s="80"/>
      <c r="R17" s="32"/>
      <c r="S17" s="73"/>
      <c r="T17" s="81"/>
      <c r="U17" s="80"/>
      <c r="V17" s="32"/>
      <c r="W17" s="73"/>
      <c r="X17" s="81"/>
      <c r="Y17" s="80"/>
      <c r="Z17" s="32"/>
      <c r="AA17" s="73"/>
      <c r="AB17" s="81"/>
      <c r="AC17" s="33"/>
      <c r="AD17" s="31" t="e">
        <f t="shared" si="29"/>
        <v>#NUM!</v>
      </c>
      <c r="AE17" s="29">
        <f t="shared" si="0"/>
        <v>0</v>
      </c>
      <c r="AF17" s="15">
        <f t="shared" si="1"/>
        <v>1</v>
      </c>
      <c r="AG17" s="16">
        <f t="shared" si="2"/>
        <v>0</v>
      </c>
      <c r="AH17" s="15">
        <f t="shared" si="3"/>
        <v>1</v>
      </c>
      <c r="AI17" s="16">
        <f t="shared" si="4"/>
        <v>0</v>
      </c>
      <c r="AJ17" s="54">
        <f t="shared" si="5"/>
        <v>0</v>
      </c>
      <c r="AK17" s="54">
        <f t="shared" si="6"/>
        <v>0</v>
      </c>
      <c r="AL17" s="30">
        <f t="shared" si="7"/>
        <v>0</v>
      </c>
      <c r="AM17" s="30">
        <f t="shared" si="8"/>
        <v>0</v>
      </c>
      <c r="AN17" s="55">
        <f t="shared" si="9"/>
        <v>0</v>
      </c>
      <c r="AO17" s="55">
        <f t="shared" si="10"/>
        <v>0</v>
      </c>
      <c r="AP17" s="30">
        <f t="shared" si="11"/>
        <v>0</v>
      </c>
      <c r="AQ17" s="30">
        <f t="shared" si="12"/>
        <v>0</v>
      </c>
      <c r="AR17" s="55">
        <f t="shared" si="13"/>
        <v>0</v>
      </c>
      <c r="AS17" s="55">
        <f t="shared" si="14"/>
        <v>0</v>
      </c>
      <c r="AT17" s="30">
        <f t="shared" si="15"/>
        <v>0</v>
      </c>
      <c r="AU17" s="30">
        <f t="shared" si="16"/>
        <v>0</v>
      </c>
      <c r="AV17" s="55">
        <f t="shared" si="17"/>
        <v>0</v>
      </c>
      <c r="AW17" s="55">
        <f t="shared" si="18"/>
        <v>0</v>
      </c>
      <c r="AX17" s="30">
        <f t="shared" si="19"/>
        <v>0</v>
      </c>
      <c r="AY17" s="30">
        <f t="shared" si="20"/>
        <v>0</v>
      </c>
      <c r="AZ17" s="55">
        <f t="shared" si="21"/>
        <v>0</v>
      </c>
      <c r="BA17" s="55">
        <f t="shared" si="22"/>
        <v>0</v>
      </c>
      <c r="BB17" s="30">
        <f t="shared" si="23"/>
        <v>0</v>
      </c>
      <c r="BC17" s="30">
        <f t="shared" si="24"/>
        <v>0</v>
      </c>
      <c r="BD17" s="55">
        <f t="shared" si="25"/>
        <v>0</v>
      </c>
      <c r="BE17" s="55">
        <f t="shared" si="26"/>
        <v>0</v>
      </c>
      <c r="BF17" s="30">
        <f t="shared" si="27"/>
        <v>0</v>
      </c>
      <c r="BG17" s="30">
        <f t="shared" si="28"/>
        <v>0</v>
      </c>
    </row>
    <row r="18" spans="1:59" ht="15" customHeight="1">
      <c r="A18" s="26">
        <v>11</v>
      </c>
      <c r="B18" s="27" t="s">
        <v>2</v>
      </c>
      <c r="C18" s="79">
        <f>'По області середня'!M16</f>
        <v>11.62</v>
      </c>
      <c r="D18" s="29">
        <f>'По області середня'!O16</f>
        <v>12.55</v>
      </c>
      <c r="E18" s="70">
        <f>'По області середня'!Q16</f>
        <v>12.08</v>
      </c>
      <c r="F18" s="71"/>
      <c r="G18" s="72"/>
      <c r="H18" s="81"/>
      <c r="I18" s="80"/>
      <c r="J18" s="32"/>
      <c r="K18" s="73"/>
      <c r="L18" s="81"/>
      <c r="M18" s="80"/>
      <c r="N18" s="32"/>
      <c r="O18" s="73"/>
      <c r="P18" s="81"/>
      <c r="Q18" s="80"/>
      <c r="R18" s="32"/>
      <c r="S18" s="73"/>
      <c r="T18" s="81"/>
      <c r="U18" s="80"/>
      <c r="V18" s="32"/>
      <c r="W18" s="73"/>
      <c r="X18" s="81"/>
      <c r="Y18" s="80"/>
      <c r="Z18" s="32"/>
      <c r="AA18" s="73"/>
      <c r="AB18" s="81"/>
      <c r="AC18" s="33"/>
      <c r="AD18" s="31" t="e">
        <f t="shared" si="29"/>
        <v>#NUM!</v>
      </c>
      <c r="AE18" s="29">
        <f t="shared" si="0"/>
        <v>0</v>
      </c>
      <c r="AF18" s="15">
        <f t="shared" si="1"/>
        <v>1</v>
      </c>
      <c r="AG18" s="16">
        <f t="shared" si="2"/>
        <v>0</v>
      </c>
      <c r="AH18" s="15">
        <f t="shared" si="3"/>
        <v>1</v>
      </c>
      <c r="AI18" s="16">
        <f t="shared" si="4"/>
        <v>0</v>
      </c>
      <c r="AJ18" s="54">
        <f t="shared" si="5"/>
        <v>0</v>
      </c>
      <c r="AK18" s="54">
        <f t="shared" si="6"/>
        <v>0</v>
      </c>
      <c r="AL18" s="30">
        <f t="shared" si="7"/>
        <v>0</v>
      </c>
      <c r="AM18" s="30">
        <f t="shared" si="8"/>
        <v>0</v>
      </c>
      <c r="AN18" s="55">
        <f t="shared" si="9"/>
        <v>0</v>
      </c>
      <c r="AO18" s="55">
        <f t="shared" si="10"/>
        <v>0</v>
      </c>
      <c r="AP18" s="30">
        <f t="shared" si="11"/>
        <v>0</v>
      </c>
      <c r="AQ18" s="30">
        <f t="shared" si="12"/>
        <v>0</v>
      </c>
      <c r="AR18" s="55">
        <f t="shared" si="13"/>
        <v>0</v>
      </c>
      <c r="AS18" s="55">
        <f t="shared" si="14"/>
        <v>0</v>
      </c>
      <c r="AT18" s="30">
        <f t="shared" si="15"/>
        <v>0</v>
      </c>
      <c r="AU18" s="30">
        <f t="shared" si="16"/>
        <v>0</v>
      </c>
      <c r="AV18" s="55">
        <f t="shared" si="17"/>
        <v>0</v>
      </c>
      <c r="AW18" s="55">
        <f t="shared" si="18"/>
        <v>0</v>
      </c>
      <c r="AX18" s="30">
        <f t="shared" si="19"/>
        <v>0</v>
      </c>
      <c r="AY18" s="30">
        <f t="shared" si="20"/>
        <v>0</v>
      </c>
      <c r="AZ18" s="55">
        <f t="shared" si="21"/>
        <v>0</v>
      </c>
      <c r="BA18" s="55">
        <f t="shared" si="22"/>
        <v>0</v>
      </c>
      <c r="BB18" s="30">
        <f t="shared" si="23"/>
        <v>0</v>
      </c>
      <c r="BC18" s="30">
        <f t="shared" si="24"/>
        <v>0</v>
      </c>
      <c r="BD18" s="55">
        <f t="shared" si="25"/>
        <v>0</v>
      </c>
      <c r="BE18" s="55">
        <f t="shared" si="26"/>
        <v>0</v>
      </c>
      <c r="BF18" s="30">
        <f t="shared" si="27"/>
        <v>0</v>
      </c>
      <c r="BG18" s="30">
        <f t="shared" si="28"/>
        <v>0</v>
      </c>
    </row>
    <row r="19" spans="1:59" ht="15" customHeight="1">
      <c r="A19" s="26">
        <v>12</v>
      </c>
      <c r="B19" s="27" t="s">
        <v>21</v>
      </c>
      <c r="C19" s="79">
        <f>'По області середня'!M17</f>
        <v>24.92</v>
      </c>
      <c r="D19" s="29">
        <f>'По області середня'!O17</f>
        <v>27.08</v>
      </c>
      <c r="E19" s="70">
        <f>'По області середня'!Q17</f>
        <v>25.98</v>
      </c>
      <c r="F19" s="71"/>
      <c r="G19" s="72"/>
      <c r="H19" s="81"/>
      <c r="I19" s="80"/>
      <c r="J19" s="32"/>
      <c r="K19" s="73"/>
      <c r="L19" s="81"/>
      <c r="M19" s="80"/>
      <c r="N19" s="32"/>
      <c r="O19" s="73"/>
      <c r="P19" s="81"/>
      <c r="Q19" s="80"/>
      <c r="R19" s="32"/>
      <c r="S19" s="73"/>
      <c r="T19" s="81"/>
      <c r="U19" s="80"/>
      <c r="V19" s="32"/>
      <c r="W19" s="73"/>
      <c r="X19" s="81"/>
      <c r="Y19" s="80"/>
      <c r="Z19" s="32"/>
      <c r="AA19" s="73"/>
      <c r="AB19" s="81"/>
      <c r="AC19" s="33"/>
      <c r="AD19" s="31" t="e">
        <f t="shared" si="29"/>
        <v>#NUM!</v>
      </c>
      <c r="AE19" s="29">
        <f t="shared" si="0"/>
        <v>0</v>
      </c>
      <c r="AF19" s="15">
        <f t="shared" si="1"/>
        <v>1</v>
      </c>
      <c r="AG19" s="16">
        <f t="shared" si="2"/>
        <v>0</v>
      </c>
      <c r="AH19" s="15">
        <f t="shared" si="3"/>
        <v>1</v>
      </c>
      <c r="AI19" s="16">
        <f t="shared" si="4"/>
        <v>0</v>
      </c>
      <c r="AJ19" s="54">
        <f t="shared" si="5"/>
        <v>0</v>
      </c>
      <c r="AK19" s="54">
        <f t="shared" si="6"/>
        <v>0</v>
      </c>
      <c r="AL19" s="30">
        <f t="shared" si="7"/>
        <v>0</v>
      </c>
      <c r="AM19" s="30">
        <f t="shared" si="8"/>
        <v>0</v>
      </c>
      <c r="AN19" s="55">
        <f t="shared" si="9"/>
        <v>0</v>
      </c>
      <c r="AO19" s="55">
        <f t="shared" si="10"/>
        <v>0</v>
      </c>
      <c r="AP19" s="30">
        <f t="shared" si="11"/>
        <v>0</v>
      </c>
      <c r="AQ19" s="30">
        <f t="shared" si="12"/>
        <v>0</v>
      </c>
      <c r="AR19" s="55">
        <f t="shared" si="13"/>
        <v>0</v>
      </c>
      <c r="AS19" s="55">
        <f t="shared" si="14"/>
        <v>0</v>
      </c>
      <c r="AT19" s="30">
        <f t="shared" si="15"/>
        <v>0</v>
      </c>
      <c r="AU19" s="30">
        <f t="shared" si="16"/>
        <v>0</v>
      </c>
      <c r="AV19" s="55">
        <f t="shared" si="17"/>
        <v>0</v>
      </c>
      <c r="AW19" s="55">
        <f t="shared" si="18"/>
        <v>0</v>
      </c>
      <c r="AX19" s="30">
        <f t="shared" si="19"/>
        <v>0</v>
      </c>
      <c r="AY19" s="30">
        <f t="shared" si="20"/>
        <v>0</v>
      </c>
      <c r="AZ19" s="55">
        <f t="shared" si="21"/>
        <v>0</v>
      </c>
      <c r="BA19" s="55">
        <f t="shared" si="22"/>
        <v>0</v>
      </c>
      <c r="BB19" s="30">
        <f t="shared" si="23"/>
        <v>0</v>
      </c>
      <c r="BC19" s="30">
        <f t="shared" si="24"/>
        <v>0</v>
      </c>
      <c r="BD19" s="55">
        <f t="shared" si="25"/>
        <v>0</v>
      </c>
      <c r="BE19" s="55">
        <f t="shared" si="26"/>
        <v>0</v>
      </c>
      <c r="BF19" s="30">
        <f t="shared" si="27"/>
        <v>0</v>
      </c>
      <c r="BG19" s="30">
        <f t="shared" si="28"/>
        <v>0</v>
      </c>
    </row>
    <row r="20" spans="1:59" ht="15" customHeight="1">
      <c r="A20" s="26">
        <v>13</v>
      </c>
      <c r="B20" s="27" t="s">
        <v>22</v>
      </c>
      <c r="C20" s="79">
        <f>'По області середня'!M18</f>
        <v>11.09</v>
      </c>
      <c r="D20" s="29">
        <f>'По області середня'!O18</f>
        <v>12.09</v>
      </c>
      <c r="E20" s="70">
        <f>'По області середня'!Q18</f>
        <v>11.58</v>
      </c>
      <c r="F20" s="71"/>
      <c r="G20" s="72"/>
      <c r="H20" s="81"/>
      <c r="I20" s="80"/>
      <c r="J20" s="32"/>
      <c r="K20" s="73"/>
      <c r="L20" s="81"/>
      <c r="M20" s="80"/>
      <c r="N20" s="32"/>
      <c r="O20" s="73"/>
      <c r="P20" s="81"/>
      <c r="Q20" s="80"/>
      <c r="R20" s="32"/>
      <c r="S20" s="73"/>
      <c r="T20" s="81"/>
      <c r="U20" s="80"/>
      <c r="V20" s="32"/>
      <c r="W20" s="73"/>
      <c r="X20" s="81"/>
      <c r="Y20" s="80"/>
      <c r="Z20" s="32"/>
      <c r="AA20" s="73"/>
      <c r="AB20" s="81"/>
      <c r="AC20" s="33"/>
      <c r="AD20" s="31" t="e">
        <f t="shared" si="29"/>
        <v>#NUM!</v>
      </c>
      <c r="AE20" s="29">
        <f t="shared" si="0"/>
        <v>0</v>
      </c>
      <c r="AF20" s="15">
        <f t="shared" si="1"/>
        <v>1</v>
      </c>
      <c r="AG20" s="16">
        <f t="shared" si="2"/>
        <v>0</v>
      </c>
      <c r="AH20" s="15">
        <f t="shared" si="3"/>
        <v>1</v>
      </c>
      <c r="AI20" s="16">
        <f t="shared" si="4"/>
        <v>0</v>
      </c>
      <c r="AJ20" s="54">
        <f t="shared" si="5"/>
        <v>0</v>
      </c>
      <c r="AK20" s="54">
        <f t="shared" si="6"/>
        <v>0</v>
      </c>
      <c r="AL20" s="30">
        <f t="shared" si="7"/>
        <v>0</v>
      </c>
      <c r="AM20" s="30">
        <f t="shared" si="8"/>
        <v>0</v>
      </c>
      <c r="AN20" s="55">
        <f t="shared" si="9"/>
        <v>0</v>
      </c>
      <c r="AO20" s="55">
        <f t="shared" si="10"/>
        <v>0</v>
      </c>
      <c r="AP20" s="30">
        <f t="shared" si="11"/>
        <v>0</v>
      </c>
      <c r="AQ20" s="30">
        <f t="shared" si="12"/>
        <v>0</v>
      </c>
      <c r="AR20" s="55">
        <f t="shared" si="13"/>
        <v>0</v>
      </c>
      <c r="AS20" s="55">
        <f t="shared" si="14"/>
        <v>0</v>
      </c>
      <c r="AT20" s="30">
        <f t="shared" si="15"/>
        <v>0</v>
      </c>
      <c r="AU20" s="30">
        <f t="shared" si="16"/>
        <v>0</v>
      </c>
      <c r="AV20" s="55">
        <f t="shared" si="17"/>
        <v>0</v>
      </c>
      <c r="AW20" s="55">
        <f t="shared" si="18"/>
        <v>0</v>
      </c>
      <c r="AX20" s="30">
        <f t="shared" si="19"/>
        <v>0</v>
      </c>
      <c r="AY20" s="30">
        <f t="shared" si="20"/>
        <v>0</v>
      </c>
      <c r="AZ20" s="55">
        <f t="shared" si="21"/>
        <v>0</v>
      </c>
      <c r="BA20" s="55">
        <f t="shared" si="22"/>
        <v>0</v>
      </c>
      <c r="BB20" s="30">
        <f t="shared" si="23"/>
        <v>0</v>
      </c>
      <c r="BC20" s="30">
        <f t="shared" si="24"/>
        <v>0</v>
      </c>
      <c r="BD20" s="55">
        <f t="shared" si="25"/>
        <v>0</v>
      </c>
      <c r="BE20" s="55">
        <f t="shared" si="26"/>
        <v>0</v>
      </c>
      <c r="BF20" s="30">
        <f t="shared" si="27"/>
        <v>0</v>
      </c>
      <c r="BG20" s="30">
        <f t="shared" si="28"/>
        <v>0</v>
      </c>
    </row>
    <row r="21" spans="1:59" ht="15" customHeight="1">
      <c r="A21" s="26">
        <v>14</v>
      </c>
      <c r="B21" s="27" t="s">
        <v>204</v>
      </c>
      <c r="C21" s="79">
        <f>'По області середня'!M19</f>
        <v>8.39</v>
      </c>
      <c r="D21" s="29">
        <f>'По області середня'!O19</f>
        <v>10.6</v>
      </c>
      <c r="E21" s="70">
        <f>'По області середня'!Q19</f>
        <v>9.43</v>
      </c>
      <c r="F21" s="71"/>
      <c r="G21" s="72"/>
      <c r="H21" s="81"/>
      <c r="I21" s="80"/>
      <c r="J21" s="32"/>
      <c r="K21" s="73"/>
      <c r="L21" s="81"/>
      <c r="M21" s="80"/>
      <c r="N21" s="32"/>
      <c r="O21" s="73"/>
      <c r="P21" s="81"/>
      <c r="Q21" s="80"/>
      <c r="R21" s="32"/>
      <c r="S21" s="73"/>
      <c r="T21" s="81"/>
      <c r="U21" s="80"/>
      <c r="V21" s="32"/>
      <c r="W21" s="73"/>
      <c r="X21" s="81"/>
      <c r="Y21" s="80"/>
      <c r="Z21" s="32"/>
      <c r="AA21" s="73"/>
      <c r="AB21" s="81"/>
      <c r="AC21" s="33"/>
      <c r="AD21" s="31" t="e">
        <f t="shared" si="29"/>
        <v>#NUM!</v>
      </c>
      <c r="AE21" s="29">
        <f t="shared" si="0"/>
        <v>0</v>
      </c>
      <c r="AF21" s="15">
        <f t="shared" si="1"/>
        <v>1</v>
      </c>
      <c r="AG21" s="16">
        <f t="shared" si="2"/>
        <v>0</v>
      </c>
      <c r="AH21" s="15">
        <f t="shared" si="3"/>
        <v>1</v>
      </c>
      <c r="AI21" s="16">
        <f t="shared" si="4"/>
        <v>0</v>
      </c>
      <c r="AJ21" s="54">
        <f t="shared" si="5"/>
        <v>0</v>
      </c>
      <c r="AK21" s="54">
        <f t="shared" si="6"/>
        <v>0</v>
      </c>
      <c r="AL21" s="30">
        <f t="shared" si="7"/>
        <v>0</v>
      </c>
      <c r="AM21" s="30">
        <f t="shared" si="8"/>
        <v>0</v>
      </c>
      <c r="AN21" s="55">
        <f t="shared" si="9"/>
        <v>0</v>
      </c>
      <c r="AO21" s="55">
        <f t="shared" si="10"/>
        <v>0</v>
      </c>
      <c r="AP21" s="30">
        <f t="shared" si="11"/>
        <v>0</v>
      </c>
      <c r="AQ21" s="30">
        <f t="shared" si="12"/>
        <v>0</v>
      </c>
      <c r="AR21" s="55">
        <f t="shared" si="13"/>
        <v>0</v>
      </c>
      <c r="AS21" s="55">
        <f t="shared" si="14"/>
        <v>0</v>
      </c>
      <c r="AT21" s="30">
        <f t="shared" si="15"/>
        <v>0</v>
      </c>
      <c r="AU21" s="30">
        <f t="shared" si="16"/>
        <v>0</v>
      </c>
      <c r="AV21" s="55">
        <f t="shared" si="17"/>
        <v>0</v>
      </c>
      <c r="AW21" s="55">
        <f t="shared" si="18"/>
        <v>0</v>
      </c>
      <c r="AX21" s="30">
        <f t="shared" si="19"/>
        <v>0</v>
      </c>
      <c r="AY21" s="30">
        <f t="shared" si="20"/>
        <v>0</v>
      </c>
      <c r="AZ21" s="55">
        <f t="shared" si="21"/>
        <v>0</v>
      </c>
      <c r="BA21" s="55">
        <f t="shared" si="22"/>
        <v>0</v>
      </c>
      <c r="BB21" s="30">
        <f t="shared" si="23"/>
        <v>0</v>
      </c>
      <c r="BC21" s="30">
        <f t="shared" si="24"/>
        <v>0</v>
      </c>
      <c r="BD21" s="55">
        <f t="shared" si="25"/>
        <v>0</v>
      </c>
      <c r="BE21" s="55">
        <f t="shared" si="26"/>
        <v>0</v>
      </c>
      <c r="BF21" s="30">
        <f t="shared" si="27"/>
        <v>0</v>
      </c>
      <c r="BG21" s="30">
        <f t="shared" si="28"/>
        <v>0</v>
      </c>
    </row>
    <row r="22" spans="1:59" ht="15" customHeight="1">
      <c r="A22" s="26">
        <v>15</v>
      </c>
      <c r="B22" s="27" t="s">
        <v>206</v>
      </c>
      <c r="C22" s="79">
        <f>'По області середня'!M20</f>
        <v>3.92</v>
      </c>
      <c r="D22" s="29">
        <f>'По області середня'!O20</f>
        <v>4.36</v>
      </c>
      <c r="E22" s="70">
        <f>'По області середня'!Q20</f>
        <v>4.13</v>
      </c>
      <c r="F22" s="71"/>
      <c r="G22" s="72"/>
      <c r="H22" s="81"/>
      <c r="I22" s="80"/>
      <c r="J22" s="32"/>
      <c r="K22" s="73"/>
      <c r="L22" s="81"/>
      <c r="M22" s="80"/>
      <c r="N22" s="32"/>
      <c r="O22" s="73"/>
      <c r="P22" s="81"/>
      <c r="Q22" s="80"/>
      <c r="R22" s="32"/>
      <c r="S22" s="73"/>
      <c r="T22" s="81"/>
      <c r="U22" s="80"/>
      <c r="V22" s="32"/>
      <c r="W22" s="73"/>
      <c r="X22" s="81"/>
      <c r="Y22" s="80"/>
      <c r="Z22" s="32"/>
      <c r="AA22" s="73"/>
      <c r="AB22" s="81"/>
      <c r="AC22" s="33"/>
      <c r="AD22" s="31" t="e">
        <f t="shared" si="29"/>
        <v>#NUM!</v>
      </c>
      <c r="AE22" s="29">
        <f t="shared" si="0"/>
        <v>0</v>
      </c>
      <c r="AF22" s="15">
        <f t="shared" si="1"/>
        <v>1</v>
      </c>
      <c r="AG22" s="16">
        <f t="shared" si="2"/>
        <v>0</v>
      </c>
      <c r="AH22" s="15">
        <f t="shared" si="3"/>
        <v>1</v>
      </c>
      <c r="AI22" s="16">
        <f t="shared" si="4"/>
        <v>0</v>
      </c>
      <c r="AJ22" s="54">
        <f t="shared" si="5"/>
        <v>0</v>
      </c>
      <c r="AK22" s="54">
        <f t="shared" si="6"/>
        <v>0</v>
      </c>
      <c r="AL22" s="30">
        <f t="shared" si="7"/>
        <v>0</v>
      </c>
      <c r="AM22" s="30">
        <f t="shared" si="8"/>
        <v>0</v>
      </c>
      <c r="AN22" s="55">
        <f t="shared" si="9"/>
        <v>0</v>
      </c>
      <c r="AO22" s="55">
        <f t="shared" si="10"/>
        <v>0</v>
      </c>
      <c r="AP22" s="30">
        <f t="shared" si="11"/>
        <v>0</v>
      </c>
      <c r="AQ22" s="30">
        <f t="shared" si="12"/>
        <v>0</v>
      </c>
      <c r="AR22" s="55">
        <f t="shared" si="13"/>
        <v>0</v>
      </c>
      <c r="AS22" s="55">
        <f t="shared" si="14"/>
        <v>0</v>
      </c>
      <c r="AT22" s="30">
        <f t="shared" si="15"/>
        <v>0</v>
      </c>
      <c r="AU22" s="30">
        <f t="shared" si="16"/>
        <v>0</v>
      </c>
      <c r="AV22" s="55">
        <f t="shared" si="17"/>
        <v>0</v>
      </c>
      <c r="AW22" s="55">
        <f t="shared" si="18"/>
        <v>0</v>
      </c>
      <c r="AX22" s="30">
        <f t="shared" si="19"/>
        <v>0</v>
      </c>
      <c r="AY22" s="30">
        <f t="shared" si="20"/>
        <v>0</v>
      </c>
      <c r="AZ22" s="55">
        <f t="shared" si="21"/>
        <v>0</v>
      </c>
      <c r="BA22" s="55">
        <f t="shared" si="22"/>
        <v>0</v>
      </c>
      <c r="BB22" s="30">
        <f t="shared" si="23"/>
        <v>0</v>
      </c>
      <c r="BC22" s="30">
        <f t="shared" si="24"/>
        <v>0</v>
      </c>
      <c r="BD22" s="55">
        <f t="shared" si="25"/>
        <v>0</v>
      </c>
      <c r="BE22" s="55">
        <f t="shared" si="26"/>
        <v>0</v>
      </c>
      <c r="BF22" s="30">
        <f t="shared" si="27"/>
        <v>0</v>
      </c>
      <c r="BG22" s="30">
        <f t="shared" si="28"/>
        <v>0</v>
      </c>
    </row>
    <row r="23" spans="1:59" ht="15" customHeight="1">
      <c r="A23" s="26">
        <v>16</v>
      </c>
      <c r="B23" s="27" t="s">
        <v>205</v>
      </c>
      <c r="C23" s="79">
        <f>'По області середня'!M21</f>
        <v>7.53</v>
      </c>
      <c r="D23" s="29">
        <f>'По області середня'!O21</f>
        <v>8.81</v>
      </c>
      <c r="E23" s="70">
        <f>'По області середня'!Q21</f>
        <v>8.15</v>
      </c>
      <c r="F23" s="71"/>
      <c r="G23" s="72"/>
      <c r="H23" s="81"/>
      <c r="I23" s="80"/>
      <c r="J23" s="32"/>
      <c r="K23" s="73"/>
      <c r="L23" s="81"/>
      <c r="M23" s="80"/>
      <c r="N23" s="32"/>
      <c r="O23" s="73"/>
      <c r="P23" s="81"/>
      <c r="Q23" s="80"/>
      <c r="R23" s="32"/>
      <c r="S23" s="73"/>
      <c r="T23" s="81"/>
      <c r="U23" s="80"/>
      <c r="V23" s="32"/>
      <c r="W23" s="73"/>
      <c r="X23" s="81"/>
      <c r="Y23" s="80"/>
      <c r="Z23" s="32"/>
      <c r="AA23" s="73"/>
      <c r="AB23" s="81"/>
      <c r="AC23" s="33"/>
      <c r="AD23" s="31" t="e">
        <f t="shared" si="29"/>
        <v>#NUM!</v>
      </c>
      <c r="AE23" s="29">
        <f t="shared" si="0"/>
        <v>0</v>
      </c>
      <c r="AF23" s="15">
        <f t="shared" si="1"/>
        <v>1</v>
      </c>
      <c r="AG23" s="16">
        <f t="shared" si="2"/>
        <v>0</v>
      </c>
      <c r="AH23" s="15">
        <f t="shared" si="3"/>
        <v>1</v>
      </c>
      <c r="AI23" s="16">
        <f t="shared" si="4"/>
        <v>0</v>
      </c>
      <c r="AJ23" s="54">
        <f t="shared" si="5"/>
        <v>0</v>
      </c>
      <c r="AK23" s="54">
        <f t="shared" si="6"/>
        <v>0</v>
      </c>
      <c r="AL23" s="30">
        <f t="shared" si="7"/>
        <v>0</v>
      </c>
      <c r="AM23" s="30">
        <f t="shared" si="8"/>
        <v>0</v>
      </c>
      <c r="AN23" s="55">
        <f t="shared" si="9"/>
        <v>0</v>
      </c>
      <c r="AO23" s="55">
        <f t="shared" si="10"/>
        <v>0</v>
      </c>
      <c r="AP23" s="30">
        <f t="shared" si="11"/>
        <v>0</v>
      </c>
      <c r="AQ23" s="30">
        <f t="shared" si="12"/>
        <v>0</v>
      </c>
      <c r="AR23" s="55">
        <f t="shared" si="13"/>
        <v>0</v>
      </c>
      <c r="AS23" s="55">
        <f t="shared" si="14"/>
        <v>0</v>
      </c>
      <c r="AT23" s="30">
        <f t="shared" si="15"/>
        <v>0</v>
      </c>
      <c r="AU23" s="30">
        <f t="shared" si="16"/>
        <v>0</v>
      </c>
      <c r="AV23" s="55">
        <f t="shared" si="17"/>
        <v>0</v>
      </c>
      <c r="AW23" s="55">
        <f t="shared" si="18"/>
        <v>0</v>
      </c>
      <c r="AX23" s="30">
        <f t="shared" si="19"/>
        <v>0</v>
      </c>
      <c r="AY23" s="30">
        <f t="shared" si="20"/>
        <v>0</v>
      </c>
      <c r="AZ23" s="55">
        <f t="shared" si="21"/>
        <v>0</v>
      </c>
      <c r="BA23" s="55">
        <f t="shared" si="22"/>
        <v>0</v>
      </c>
      <c r="BB23" s="30">
        <f t="shared" si="23"/>
        <v>0</v>
      </c>
      <c r="BC23" s="30">
        <f t="shared" si="24"/>
        <v>0</v>
      </c>
      <c r="BD23" s="55">
        <f t="shared" si="25"/>
        <v>0</v>
      </c>
      <c r="BE23" s="55">
        <f t="shared" si="26"/>
        <v>0</v>
      </c>
      <c r="BF23" s="30">
        <f t="shared" si="27"/>
        <v>0</v>
      </c>
      <c r="BG23" s="30">
        <f t="shared" si="28"/>
        <v>0</v>
      </c>
    </row>
    <row r="24" spans="1:59" ht="15" customHeight="1">
      <c r="A24" s="26">
        <v>17</v>
      </c>
      <c r="B24" s="27" t="s">
        <v>207</v>
      </c>
      <c r="C24" s="79">
        <f>'По області середня'!M22</f>
        <v>8</v>
      </c>
      <c r="D24" s="29">
        <f>'По області середня'!O22</f>
        <v>8</v>
      </c>
      <c r="E24" s="70">
        <f>'По області середня'!Q22</f>
        <v>8</v>
      </c>
      <c r="F24" s="71"/>
      <c r="G24" s="72"/>
      <c r="H24" s="81"/>
      <c r="I24" s="80"/>
      <c r="J24" s="32"/>
      <c r="K24" s="73"/>
      <c r="L24" s="81"/>
      <c r="M24" s="80"/>
      <c r="N24" s="32"/>
      <c r="O24" s="73"/>
      <c r="P24" s="81"/>
      <c r="Q24" s="80"/>
      <c r="R24" s="32"/>
      <c r="S24" s="73"/>
      <c r="T24" s="81"/>
      <c r="U24" s="80"/>
      <c r="V24" s="32"/>
      <c r="W24" s="73"/>
      <c r="X24" s="81"/>
      <c r="Y24" s="80"/>
      <c r="Z24" s="32"/>
      <c r="AA24" s="73"/>
      <c r="AB24" s="81"/>
      <c r="AC24" s="33"/>
      <c r="AD24" s="31" t="e">
        <f t="shared" si="29"/>
        <v>#NUM!</v>
      </c>
      <c r="AE24" s="29">
        <f t="shared" si="0"/>
        <v>0</v>
      </c>
      <c r="AF24" s="15">
        <f t="shared" si="1"/>
        <v>1</v>
      </c>
      <c r="AG24" s="16">
        <f t="shared" si="2"/>
        <v>0</v>
      </c>
      <c r="AH24" s="15">
        <f t="shared" si="3"/>
        <v>1</v>
      </c>
      <c r="AI24" s="16">
        <f t="shared" si="4"/>
        <v>0</v>
      </c>
      <c r="AJ24" s="54">
        <f t="shared" si="5"/>
        <v>0</v>
      </c>
      <c r="AK24" s="54">
        <f t="shared" si="6"/>
        <v>0</v>
      </c>
      <c r="AL24" s="30">
        <f t="shared" si="7"/>
        <v>0</v>
      </c>
      <c r="AM24" s="30">
        <f t="shared" si="8"/>
        <v>0</v>
      </c>
      <c r="AN24" s="55">
        <f t="shared" si="9"/>
        <v>0</v>
      </c>
      <c r="AO24" s="55">
        <f t="shared" si="10"/>
        <v>0</v>
      </c>
      <c r="AP24" s="30">
        <f t="shared" si="11"/>
        <v>0</v>
      </c>
      <c r="AQ24" s="30">
        <f t="shared" si="12"/>
        <v>0</v>
      </c>
      <c r="AR24" s="55">
        <f t="shared" si="13"/>
        <v>0</v>
      </c>
      <c r="AS24" s="55">
        <f t="shared" si="14"/>
        <v>0</v>
      </c>
      <c r="AT24" s="30">
        <f t="shared" si="15"/>
        <v>0</v>
      </c>
      <c r="AU24" s="30">
        <f t="shared" si="16"/>
        <v>0</v>
      </c>
      <c r="AV24" s="55">
        <f t="shared" si="17"/>
        <v>0</v>
      </c>
      <c r="AW24" s="55">
        <f t="shared" si="18"/>
        <v>0</v>
      </c>
      <c r="AX24" s="30">
        <f t="shared" si="19"/>
        <v>0</v>
      </c>
      <c r="AY24" s="30">
        <f t="shared" si="20"/>
        <v>0</v>
      </c>
      <c r="AZ24" s="55">
        <f t="shared" si="21"/>
        <v>0</v>
      </c>
      <c r="BA24" s="55">
        <f t="shared" si="22"/>
        <v>0</v>
      </c>
      <c r="BB24" s="30">
        <f t="shared" si="23"/>
        <v>0</v>
      </c>
      <c r="BC24" s="30">
        <f t="shared" si="24"/>
        <v>0</v>
      </c>
      <c r="BD24" s="55">
        <f t="shared" si="25"/>
        <v>0</v>
      </c>
      <c r="BE24" s="55">
        <f t="shared" si="26"/>
        <v>0</v>
      </c>
      <c r="BF24" s="30">
        <f t="shared" si="27"/>
        <v>0</v>
      </c>
      <c r="BG24" s="30">
        <f t="shared" si="28"/>
        <v>0</v>
      </c>
    </row>
    <row r="25" spans="1:59" ht="15" customHeight="1">
      <c r="A25" s="26">
        <v>18</v>
      </c>
      <c r="B25" s="27" t="s">
        <v>208</v>
      </c>
      <c r="C25" s="79">
        <f>'По області середня'!M23</f>
        <v>24.91</v>
      </c>
      <c r="D25" s="29">
        <f>'По області середня'!O23</f>
        <v>26.05</v>
      </c>
      <c r="E25" s="70">
        <f>'По області середня'!Q23</f>
        <v>25.48</v>
      </c>
      <c r="F25" s="71"/>
      <c r="G25" s="72"/>
      <c r="H25" s="81"/>
      <c r="I25" s="80"/>
      <c r="J25" s="32"/>
      <c r="K25" s="73"/>
      <c r="L25" s="81"/>
      <c r="M25" s="80"/>
      <c r="N25" s="32"/>
      <c r="O25" s="73"/>
      <c r="P25" s="81"/>
      <c r="Q25" s="80"/>
      <c r="R25" s="32"/>
      <c r="S25" s="73"/>
      <c r="T25" s="81"/>
      <c r="U25" s="80"/>
      <c r="V25" s="32"/>
      <c r="W25" s="73"/>
      <c r="X25" s="81"/>
      <c r="Y25" s="80"/>
      <c r="Z25" s="32"/>
      <c r="AA25" s="73"/>
      <c r="AB25" s="81"/>
      <c r="AC25" s="33"/>
      <c r="AD25" s="31" t="e">
        <f t="shared" si="29"/>
        <v>#NUM!</v>
      </c>
      <c r="AE25" s="29">
        <f t="shared" si="0"/>
        <v>0</v>
      </c>
      <c r="AF25" s="15">
        <f t="shared" si="1"/>
        <v>1</v>
      </c>
      <c r="AG25" s="16">
        <f t="shared" si="2"/>
        <v>0</v>
      </c>
      <c r="AH25" s="15">
        <f t="shared" si="3"/>
        <v>1</v>
      </c>
      <c r="AI25" s="16">
        <f t="shared" si="4"/>
        <v>0</v>
      </c>
      <c r="AJ25" s="54">
        <f t="shared" si="5"/>
        <v>0</v>
      </c>
      <c r="AK25" s="54">
        <f t="shared" si="6"/>
        <v>0</v>
      </c>
      <c r="AL25" s="30">
        <f t="shared" si="7"/>
        <v>0</v>
      </c>
      <c r="AM25" s="30">
        <f t="shared" si="8"/>
        <v>0</v>
      </c>
      <c r="AN25" s="55">
        <f t="shared" si="9"/>
        <v>0</v>
      </c>
      <c r="AO25" s="55">
        <f t="shared" si="10"/>
        <v>0</v>
      </c>
      <c r="AP25" s="30">
        <f t="shared" si="11"/>
        <v>0</v>
      </c>
      <c r="AQ25" s="30">
        <f t="shared" si="12"/>
        <v>0</v>
      </c>
      <c r="AR25" s="55">
        <f t="shared" si="13"/>
        <v>0</v>
      </c>
      <c r="AS25" s="55">
        <f t="shared" si="14"/>
        <v>0</v>
      </c>
      <c r="AT25" s="30">
        <f t="shared" si="15"/>
        <v>0</v>
      </c>
      <c r="AU25" s="30">
        <f t="shared" si="16"/>
        <v>0</v>
      </c>
      <c r="AV25" s="55">
        <f t="shared" si="17"/>
        <v>0</v>
      </c>
      <c r="AW25" s="55">
        <f t="shared" si="18"/>
        <v>0</v>
      </c>
      <c r="AX25" s="30">
        <f t="shared" si="19"/>
        <v>0</v>
      </c>
      <c r="AY25" s="30">
        <f t="shared" si="20"/>
        <v>0</v>
      </c>
      <c r="AZ25" s="55">
        <f t="shared" si="21"/>
        <v>0</v>
      </c>
      <c r="BA25" s="55">
        <f t="shared" si="22"/>
        <v>0</v>
      </c>
      <c r="BB25" s="30">
        <f t="shared" si="23"/>
        <v>0</v>
      </c>
      <c r="BC25" s="30">
        <f t="shared" si="24"/>
        <v>0</v>
      </c>
      <c r="BD25" s="55">
        <f t="shared" si="25"/>
        <v>0</v>
      </c>
      <c r="BE25" s="55">
        <f t="shared" si="26"/>
        <v>0</v>
      </c>
      <c r="BF25" s="30">
        <f t="shared" si="27"/>
        <v>0</v>
      </c>
      <c r="BG25" s="30">
        <f t="shared" si="28"/>
        <v>0</v>
      </c>
    </row>
    <row r="26" spans="1:59" ht="15" customHeight="1">
      <c r="A26" s="26">
        <v>19</v>
      </c>
      <c r="B26" s="27" t="s">
        <v>209</v>
      </c>
      <c r="C26" s="79">
        <f>'По області середня'!M24</f>
        <v>16.12</v>
      </c>
      <c r="D26" s="29">
        <f>'По області середня'!O24</f>
        <v>17.66</v>
      </c>
      <c r="E26" s="70">
        <f>'По області середня'!Q24</f>
        <v>16.88</v>
      </c>
      <c r="F26" s="71"/>
      <c r="G26" s="72"/>
      <c r="H26" s="81"/>
      <c r="I26" s="80"/>
      <c r="J26" s="32"/>
      <c r="K26" s="73"/>
      <c r="L26" s="81"/>
      <c r="M26" s="80"/>
      <c r="N26" s="32"/>
      <c r="O26" s="73"/>
      <c r="P26" s="81"/>
      <c r="Q26" s="80"/>
      <c r="R26" s="32"/>
      <c r="S26" s="73"/>
      <c r="T26" s="81"/>
      <c r="U26" s="80"/>
      <c r="V26" s="32"/>
      <c r="W26" s="73"/>
      <c r="X26" s="81"/>
      <c r="Y26" s="80"/>
      <c r="Z26" s="32"/>
      <c r="AA26" s="73"/>
      <c r="AB26" s="81"/>
      <c r="AC26" s="33"/>
      <c r="AD26" s="31" t="e">
        <f t="shared" si="29"/>
        <v>#NUM!</v>
      </c>
      <c r="AE26" s="29">
        <f t="shared" si="0"/>
        <v>0</v>
      </c>
      <c r="AF26" s="15">
        <f t="shared" si="1"/>
        <v>1</v>
      </c>
      <c r="AG26" s="16">
        <f t="shared" si="2"/>
        <v>0</v>
      </c>
      <c r="AH26" s="15">
        <f t="shared" si="3"/>
        <v>1</v>
      </c>
      <c r="AI26" s="16">
        <f t="shared" si="4"/>
        <v>0</v>
      </c>
      <c r="AJ26" s="54">
        <f t="shared" si="5"/>
        <v>0</v>
      </c>
      <c r="AK26" s="54">
        <f t="shared" si="6"/>
        <v>0</v>
      </c>
      <c r="AL26" s="30">
        <f t="shared" si="7"/>
        <v>0</v>
      </c>
      <c r="AM26" s="30">
        <f t="shared" si="8"/>
        <v>0</v>
      </c>
      <c r="AN26" s="55">
        <f t="shared" si="9"/>
        <v>0</v>
      </c>
      <c r="AO26" s="55">
        <f t="shared" si="10"/>
        <v>0</v>
      </c>
      <c r="AP26" s="30">
        <f t="shared" si="11"/>
        <v>0</v>
      </c>
      <c r="AQ26" s="30">
        <f t="shared" si="12"/>
        <v>0</v>
      </c>
      <c r="AR26" s="55">
        <f t="shared" si="13"/>
        <v>0</v>
      </c>
      <c r="AS26" s="55">
        <f t="shared" si="14"/>
        <v>0</v>
      </c>
      <c r="AT26" s="30">
        <f t="shared" si="15"/>
        <v>0</v>
      </c>
      <c r="AU26" s="30">
        <f t="shared" si="16"/>
        <v>0</v>
      </c>
      <c r="AV26" s="55">
        <f t="shared" si="17"/>
        <v>0</v>
      </c>
      <c r="AW26" s="55">
        <f t="shared" si="18"/>
        <v>0</v>
      </c>
      <c r="AX26" s="30">
        <f t="shared" si="19"/>
        <v>0</v>
      </c>
      <c r="AY26" s="30">
        <f t="shared" si="20"/>
        <v>0</v>
      </c>
      <c r="AZ26" s="55">
        <f t="shared" si="21"/>
        <v>0</v>
      </c>
      <c r="BA26" s="55">
        <f t="shared" si="22"/>
        <v>0</v>
      </c>
      <c r="BB26" s="30">
        <f t="shared" si="23"/>
        <v>0</v>
      </c>
      <c r="BC26" s="30">
        <f t="shared" si="24"/>
        <v>0</v>
      </c>
      <c r="BD26" s="55">
        <f t="shared" si="25"/>
        <v>0</v>
      </c>
      <c r="BE26" s="55">
        <f t="shared" si="26"/>
        <v>0</v>
      </c>
      <c r="BF26" s="30">
        <f t="shared" si="27"/>
        <v>0</v>
      </c>
      <c r="BG26" s="30">
        <f t="shared" si="28"/>
        <v>0</v>
      </c>
    </row>
    <row r="27" spans="1:59" ht="15" customHeight="1">
      <c r="A27" s="26">
        <v>20</v>
      </c>
      <c r="B27" s="27" t="s">
        <v>210</v>
      </c>
      <c r="C27" s="79">
        <f>'По області середня'!M25</f>
        <v>17.3</v>
      </c>
      <c r="D27" s="29">
        <f>'По області середня'!O25</f>
        <v>19.35</v>
      </c>
      <c r="E27" s="70">
        <f>'По області середня'!Q25</f>
        <v>18.29</v>
      </c>
      <c r="F27" s="71"/>
      <c r="G27" s="72"/>
      <c r="H27" s="81"/>
      <c r="I27" s="80"/>
      <c r="J27" s="32"/>
      <c r="K27" s="73"/>
      <c r="L27" s="81"/>
      <c r="M27" s="80"/>
      <c r="N27" s="32"/>
      <c r="O27" s="73"/>
      <c r="P27" s="81"/>
      <c r="Q27" s="80"/>
      <c r="R27" s="32"/>
      <c r="S27" s="73"/>
      <c r="T27" s="81"/>
      <c r="U27" s="80"/>
      <c r="V27" s="32"/>
      <c r="W27" s="73"/>
      <c r="X27" s="81"/>
      <c r="Y27" s="80"/>
      <c r="Z27" s="32"/>
      <c r="AA27" s="73"/>
      <c r="AB27" s="81"/>
      <c r="AC27" s="33"/>
      <c r="AD27" s="31" t="e">
        <f t="shared" si="29"/>
        <v>#NUM!</v>
      </c>
      <c r="AE27" s="29">
        <f t="shared" si="0"/>
        <v>0</v>
      </c>
      <c r="AF27" s="15">
        <f t="shared" si="1"/>
        <v>1</v>
      </c>
      <c r="AG27" s="16">
        <f t="shared" si="2"/>
        <v>0</v>
      </c>
      <c r="AH27" s="15">
        <f t="shared" si="3"/>
        <v>1</v>
      </c>
      <c r="AI27" s="16">
        <f t="shared" si="4"/>
        <v>0</v>
      </c>
      <c r="AJ27" s="54">
        <f t="shared" si="5"/>
        <v>0</v>
      </c>
      <c r="AK27" s="54">
        <f t="shared" si="6"/>
        <v>0</v>
      </c>
      <c r="AL27" s="30">
        <f t="shared" si="7"/>
        <v>0</v>
      </c>
      <c r="AM27" s="30">
        <f t="shared" si="8"/>
        <v>0</v>
      </c>
      <c r="AN27" s="55">
        <f t="shared" si="9"/>
        <v>0</v>
      </c>
      <c r="AO27" s="55">
        <f t="shared" si="10"/>
        <v>0</v>
      </c>
      <c r="AP27" s="30">
        <f t="shared" si="11"/>
        <v>0</v>
      </c>
      <c r="AQ27" s="30">
        <f t="shared" si="12"/>
        <v>0</v>
      </c>
      <c r="AR27" s="55">
        <f t="shared" si="13"/>
        <v>0</v>
      </c>
      <c r="AS27" s="55">
        <f t="shared" si="14"/>
        <v>0</v>
      </c>
      <c r="AT27" s="30">
        <f t="shared" si="15"/>
        <v>0</v>
      </c>
      <c r="AU27" s="30">
        <f t="shared" si="16"/>
        <v>0</v>
      </c>
      <c r="AV27" s="55">
        <f t="shared" si="17"/>
        <v>0</v>
      </c>
      <c r="AW27" s="55">
        <f t="shared" si="18"/>
        <v>0</v>
      </c>
      <c r="AX27" s="30">
        <f t="shared" si="19"/>
        <v>0</v>
      </c>
      <c r="AY27" s="30">
        <f t="shared" si="20"/>
        <v>0</v>
      </c>
      <c r="AZ27" s="55">
        <f t="shared" si="21"/>
        <v>0</v>
      </c>
      <c r="BA27" s="55">
        <f t="shared" si="22"/>
        <v>0</v>
      </c>
      <c r="BB27" s="30">
        <f t="shared" si="23"/>
        <v>0</v>
      </c>
      <c r="BC27" s="30">
        <f t="shared" si="24"/>
        <v>0</v>
      </c>
      <c r="BD27" s="55">
        <f t="shared" si="25"/>
        <v>0</v>
      </c>
      <c r="BE27" s="55">
        <f t="shared" si="26"/>
        <v>0</v>
      </c>
      <c r="BF27" s="30">
        <f t="shared" si="27"/>
        <v>0</v>
      </c>
      <c r="BG27" s="30">
        <f t="shared" si="28"/>
        <v>0</v>
      </c>
    </row>
    <row r="28" spans="1:59" ht="15" customHeight="1">
      <c r="A28" s="26">
        <v>21</v>
      </c>
      <c r="B28" s="27" t="s">
        <v>211</v>
      </c>
      <c r="C28" s="79">
        <f>'По області середня'!M26</f>
        <v>5.99</v>
      </c>
      <c r="D28" s="29">
        <f>'По області середня'!O26</f>
        <v>8.51</v>
      </c>
      <c r="E28" s="70">
        <f>'По області середня'!Q26</f>
        <v>7.14</v>
      </c>
      <c r="F28" s="71"/>
      <c r="G28" s="72"/>
      <c r="H28" s="81"/>
      <c r="I28" s="80"/>
      <c r="J28" s="32"/>
      <c r="K28" s="73"/>
      <c r="L28" s="81"/>
      <c r="M28" s="80"/>
      <c r="N28" s="32"/>
      <c r="O28" s="73"/>
      <c r="P28" s="81"/>
      <c r="Q28" s="80"/>
      <c r="R28" s="32"/>
      <c r="S28" s="73"/>
      <c r="T28" s="81"/>
      <c r="U28" s="80"/>
      <c r="V28" s="32"/>
      <c r="W28" s="73"/>
      <c r="X28" s="81"/>
      <c r="Y28" s="80"/>
      <c r="Z28" s="32"/>
      <c r="AA28" s="73"/>
      <c r="AB28" s="81"/>
      <c r="AC28" s="33"/>
      <c r="AD28" s="31" t="e">
        <f t="shared" si="29"/>
        <v>#NUM!</v>
      </c>
      <c r="AE28" s="29">
        <f t="shared" si="0"/>
        <v>0</v>
      </c>
      <c r="AF28" s="15">
        <f t="shared" si="1"/>
        <v>1</v>
      </c>
      <c r="AG28" s="16">
        <f t="shared" si="2"/>
        <v>0</v>
      </c>
      <c r="AH28" s="15">
        <f t="shared" si="3"/>
        <v>1</v>
      </c>
      <c r="AI28" s="16">
        <f t="shared" si="4"/>
        <v>0</v>
      </c>
      <c r="AJ28" s="54">
        <f t="shared" si="5"/>
        <v>0</v>
      </c>
      <c r="AK28" s="54">
        <f t="shared" si="6"/>
        <v>0</v>
      </c>
      <c r="AL28" s="30">
        <f t="shared" si="7"/>
        <v>0</v>
      </c>
      <c r="AM28" s="30">
        <f t="shared" si="8"/>
        <v>0</v>
      </c>
      <c r="AN28" s="55">
        <f t="shared" si="9"/>
        <v>0</v>
      </c>
      <c r="AO28" s="55">
        <f t="shared" si="10"/>
        <v>0</v>
      </c>
      <c r="AP28" s="30">
        <f t="shared" si="11"/>
        <v>0</v>
      </c>
      <c r="AQ28" s="30">
        <f t="shared" si="12"/>
        <v>0</v>
      </c>
      <c r="AR28" s="55">
        <f t="shared" si="13"/>
        <v>0</v>
      </c>
      <c r="AS28" s="55">
        <f t="shared" si="14"/>
        <v>0</v>
      </c>
      <c r="AT28" s="30">
        <f t="shared" si="15"/>
        <v>0</v>
      </c>
      <c r="AU28" s="30">
        <f t="shared" si="16"/>
        <v>0</v>
      </c>
      <c r="AV28" s="55">
        <f t="shared" si="17"/>
        <v>0</v>
      </c>
      <c r="AW28" s="55">
        <f t="shared" si="18"/>
        <v>0</v>
      </c>
      <c r="AX28" s="30">
        <f t="shared" si="19"/>
        <v>0</v>
      </c>
      <c r="AY28" s="30">
        <f t="shared" si="20"/>
        <v>0</v>
      </c>
      <c r="AZ28" s="55">
        <f t="shared" si="21"/>
        <v>0</v>
      </c>
      <c r="BA28" s="55">
        <f t="shared" si="22"/>
        <v>0</v>
      </c>
      <c r="BB28" s="30">
        <f t="shared" si="23"/>
        <v>0</v>
      </c>
      <c r="BC28" s="30">
        <f t="shared" si="24"/>
        <v>0</v>
      </c>
      <c r="BD28" s="55">
        <f t="shared" si="25"/>
        <v>0</v>
      </c>
      <c r="BE28" s="55">
        <f t="shared" si="26"/>
        <v>0</v>
      </c>
      <c r="BF28" s="30">
        <f t="shared" si="27"/>
        <v>0</v>
      </c>
      <c r="BG28" s="30">
        <f t="shared" si="28"/>
        <v>0</v>
      </c>
    </row>
    <row r="29" spans="1:59" ht="15" customHeight="1">
      <c r="A29" s="26">
        <v>22</v>
      </c>
      <c r="B29" s="27" t="s">
        <v>23</v>
      </c>
      <c r="C29" s="79">
        <f>'По області середня'!M27</f>
        <v>9.35</v>
      </c>
      <c r="D29" s="29">
        <f>'По області середня'!O27</f>
        <v>10.5</v>
      </c>
      <c r="E29" s="70">
        <f>'По області середня'!Q27</f>
        <v>9.91</v>
      </c>
      <c r="F29" s="71"/>
      <c r="G29" s="72"/>
      <c r="H29" s="81"/>
      <c r="I29" s="80"/>
      <c r="J29" s="32"/>
      <c r="K29" s="73"/>
      <c r="L29" s="81"/>
      <c r="M29" s="80"/>
      <c r="N29" s="32"/>
      <c r="O29" s="73"/>
      <c r="P29" s="81"/>
      <c r="Q29" s="80"/>
      <c r="R29" s="32"/>
      <c r="S29" s="73"/>
      <c r="T29" s="81"/>
      <c r="U29" s="80"/>
      <c r="V29" s="32"/>
      <c r="W29" s="73"/>
      <c r="X29" s="81"/>
      <c r="Y29" s="80"/>
      <c r="Z29" s="32"/>
      <c r="AA29" s="73"/>
      <c r="AB29" s="81"/>
      <c r="AC29" s="33"/>
      <c r="AD29" s="31" t="e">
        <f t="shared" si="29"/>
        <v>#NUM!</v>
      </c>
      <c r="AE29" s="29">
        <f t="shared" si="0"/>
        <v>0</v>
      </c>
      <c r="AF29" s="15">
        <f t="shared" si="1"/>
        <v>1</v>
      </c>
      <c r="AG29" s="16">
        <f t="shared" si="2"/>
        <v>0</v>
      </c>
      <c r="AH29" s="15">
        <f t="shared" si="3"/>
        <v>1</v>
      </c>
      <c r="AI29" s="16">
        <f t="shared" si="4"/>
        <v>0</v>
      </c>
      <c r="AJ29" s="54">
        <f t="shared" si="5"/>
        <v>0</v>
      </c>
      <c r="AK29" s="54">
        <f t="shared" si="6"/>
        <v>0</v>
      </c>
      <c r="AL29" s="30">
        <f t="shared" si="7"/>
        <v>0</v>
      </c>
      <c r="AM29" s="30">
        <f t="shared" si="8"/>
        <v>0</v>
      </c>
      <c r="AN29" s="55">
        <f t="shared" si="9"/>
        <v>0</v>
      </c>
      <c r="AO29" s="55">
        <f t="shared" si="10"/>
        <v>0</v>
      </c>
      <c r="AP29" s="30">
        <f t="shared" si="11"/>
        <v>0</v>
      </c>
      <c r="AQ29" s="30">
        <f t="shared" si="12"/>
        <v>0</v>
      </c>
      <c r="AR29" s="55">
        <f t="shared" si="13"/>
        <v>0</v>
      </c>
      <c r="AS29" s="55">
        <f t="shared" si="14"/>
        <v>0</v>
      </c>
      <c r="AT29" s="30">
        <f t="shared" si="15"/>
        <v>0</v>
      </c>
      <c r="AU29" s="30">
        <f t="shared" si="16"/>
        <v>0</v>
      </c>
      <c r="AV29" s="55">
        <f t="shared" si="17"/>
        <v>0</v>
      </c>
      <c r="AW29" s="55">
        <f t="shared" si="18"/>
        <v>0</v>
      </c>
      <c r="AX29" s="30">
        <f t="shared" si="19"/>
        <v>0</v>
      </c>
      <c r="AY29" s="30">
        <f t="shared" si="20"/>
        <v>0</v>
      </c>
      <c r="AZ29" s="55">
        <f t="shared" si="21"/>
        <v>0</v>
      </c>
      <c r="BA29" s="55">
        <f t="shared" si="22"/>
        <v>0</v>
      </c>
      <c r="BB29" s="30">
        <f t="shared" si="23"/>
        <v>0</v>
      </c>
      <c r="BC29" s="30">
        <f t="shared" si="24"/>
        <v>0</v>
      </c>
      <c r="BD29" s="55">
        <f t="shared" si="25"/>
        <v>0</v>
      </c>
      <c r="BE29" s="55">
        <f t="shared" si="26"/>
        <v>0</v>
      </c>
      <c r="BF29" s="30">
        <f t="shared" si="27"/>
        <v>0</v>
      </c>
      <c r="BG29" s="30">
        <f t="shared" si="28"/>
        <v>0</v>
      </c>
    </row>
    <row r="30" spans="1:59" ht="15" customHeight="1">
      <c r="A30" s="26">
        <v>23</v>
      </c>
      <c r="B30" s="27" t="s">
        <v>3</v>
      </c>
      <c r="C30" s="79" t="str">
        <f>'По області середня'!M28</f>
        <v> </v>
      </c>
      <c r="D30" s="29" t="str">
        <f>'По області середня'!O28</f>
        <v> </v>
      </c>
      <c r="E30" s="70" t="str">
        <f>'По області середня'!Q28</f>
        <v> </v>
      </c>
      <c r="F30" s="71"/>
      <c r="G30" s="72"/>
      <c r="H30" s="81"/>
      <c r="I30" s="80"/>
      <c r="J30" s="32"/>
      <c r="K30" s="73"/>
      <c r="L30" s="81"/>
      <c r="M30" s="80"/>
      <c r="N30" s="32"/>
      <c r="O30" s="73"/>
      <c r="P30" s="81"/>
      <c r="Q30" s="80"/>
      <c r="R30" s="32"/>
      <c r="S30" s="73"/>
      <c r="T30" s="81"/>
      <c r="U30" s="80"/>
      <c r="V30" s="32"/>
      <c r="W30" s="73"/>
      <c r="X30" s="81"/>
      <c r="Y30" s="80"/>
      <c r="Z30" s="32"/>
      <c r="AA30" s="73"/>
      <c r="AB30" s="81"/>
      <c r="AC30" s="33"/>
      <c r="AD30" s="31" t="e">
        <f t="shared" si="29"/>
        <v>#NUM!</v>
      </c>
      <c r="AE30" s="29">
        <f t="shared" si="0"/>
        <v>0</v>
      </c>
      <c r="AF30" s="15">
        <f t="shared" si="1"/>
        <v>1</v>
      </c>
      <c r="AG30" s="16">
        <f t="shared" si="2"/>
        <v>0</v>
      </c>
      <c r="AH30" s="15">
        <f t="shared" si="3"/>
        <v>1</v>
      </c>
      <c r="AI30" s="16">
        <f t="shared" si="4"/>
        <v>0</v>
      </c>
      <c r="AJ30" s="54">
        <f t="shared" si="5"/>
        <v>0</v>
      </c>
      <c r="AK30" s="54">
        <f t="shared" si="6"/>
        <v>0</v>
      </c>
      <c r="AL30" s="30">
        <f t="shared" si="7"/>
        <v>0</v>
      </c>
      <c r="AM30" s="30">
        <f t="shared" si="8"/>
        <v>0</v>
      </c>
      <c r="AN30" s="55">
        <f t="shared" si="9"/>
        <v>0</v>
      </c>
      <c r="AO30" s="55">
        <f t="shared" si="10"/>
        <v>0</v>
      </c>
      <c r="AP30" s="30">
        <f t="shared" si="11"/>
        <v>0</v>
      </c>
      <c r="AQ30" s="30">
        <f t="shared" si="12"/>
        <v>0</v>
      </c>
      <c r="AR30" s="55">
        <f t="shared" si="13"/>
        <v>0</v>
      </c>
      <c r="AS30" s="55">
        <f t="shared" si="14"/>
        <v>0</v>
      </c>
      <c r="AT30" s="30">
        <f t="shared" si="15"/>
        <v>0</v>
      </c>
      <c r="AU30" s="30">
        <f t="shared" si="16"/>
        <v>0</v>
      </c>
      <c r="AV30" s="55">
        <f t="shared" si="17"/>
        <v>0</v>
      </c>
      <c r="AW30" s="55">
        <f t="shared" si="18"/>
        <v>0</v>
      </c>
      <c r="AX30" s="30">
        <f t="shared" si="19"/>
        <v>0</v>
      </c>
      <c r="AY30" s="30">
        <f t="shared" si="20"/>
        <v>0</v>
      </c>
      <c r="AZ30" s="55">
        <f t="shared" si="21"/>
        <v>0</v>
      </c>
      <c r="BA30" s="55">
        <f t="shared" si="22"/>
        <v>0</v>
      </c>
      <c r="BB30" s="30">
        <f t="shared" si="23"/>
        <v>0</v>
      </c>
      <c r="BC30" s="30">
        <f t="shared" si="24"/>
        <v>0</v>
      </c>
      <c r="BD30" s="55">
        <f t="shared" si="25"/>
        <v>0</v>
      </c>
      <c r="BE30" s="55">
        <f t="shared" si="26"/>
        <v>0</v>
      </c>
      <c r="BF30" s="30">
        <f t="shared" si="27"/>
        <v>0</v>
      </c>
      <c r="BG30" s="30">
        <f t="shared" si="28"/>
        <v>0</v>
      </c>
    </row>
    <row r="31" spans="1:59" ht="15" customHeight="1">
      <c r="A31" s="26">
        <v>24</v>
      </c>
      <c r="B31" s="27" t="s">
        <v>4</v>
      </c>
      <c r="C31" s="79">
        <f>'По області середня'!M29</f>
        <v>23.03</v>
      </c>
      <c r="D31" s="29">
        <f>'По області середня'!O29</f>
        <v>27.46</v>
      </c>
      <c r="E31" s="70">
        <f>'По області середня'!Q29</f>
        <v>25.15</v>
      </c>
      <c r="F31" s="71"/>
      <c r="G31" s="72"/>
      <c r="H31" s="81"/>
      <c r="I31" s="80"/>
      <c r="J31" s="32"/>
      <c r="K31" s="73"/>
      <c r="L31" s="81"/>
      <c r="M31" s="80"/>
      <c r="N31" s="32"/>
      <c r="O31" s="73"/>
      <c r="P31" s="81"/>
      <c r="Q31" s="80"/>
      <c r="R31" s="32"/>
      <c r="S31" s="73"/>
      <c r="T31" s="81"/>
      <c r="U31" s="80"/>
      <c r="V31" s="32"/>
      <c r="W31" s="73"/>
      <c r="X31" s="81"/>
      <c r="Y31" s="80"/>
      <c r="Z31" s="32"/>
      <c r="AA31" s="73"/>
      <c r="AB31" s="81"/>
      <c r="AC31" s="33"/>
      <c r="AD31" s="31" t="e">
        <f t="shared" si="29"/>
        <v>#NUM!</v>
      </c>
      <c r="AE31" s="29">
        <f t="shared" si="0"/>
        <v>0</v>
      </c>
      <c r="AF31" s="15">
        <f t="shared" si="1"/>
        <v>1</v>
      </c>
      <c r="AG31" s="16">
        <f t="shared" si="2"/>
        <v>0</v>
      </c>
      <c r="AH31" s="15">
        <f t="shared" si="3"/>
        <v>1</v>
      </c>
      <c r="AI31" s="16">
        <f t="shared" si="4"/>
        <v>0</v>
      </c>
      <c r="AJ31" s="54">
        <f t="shared" si="5"/>
        <v>0</v>
      </c>
      <c r="AK31" s="54">
        <f t="shared" si="6"/>
        <v>0</v>
      </c>
      <c r="AL31" s="30">
        <f t="shared" si="7"/>
        <v>0</v>
      </c>
      <c r="AM31" s="30">
        <f t="shared" si="8"/>
        <v>0</v>
      </c>
      <c r="AN31" s="55">
        <f t="shared" si="9"/>
        <v>0</v>
      </c>
      <c r="AO31" s="55">
        <f t="shared" si="10"/>
        <v>0</v>
      </c>
      <c r="AP31" s="30">
        <f t="shared" si="11"/>
        <v>0</v>
      </c>
      <c r="AQ31" s="30">
        <f t="shared" si="12"/>
        <v>0</v>
      </c>
      <c r="AR31" s="55">
        <f t="shared" si="13"/>
        <v>0</v>
      </c>
      <c r="AS31" s="55">
        <f t="shared" si="14"/>
        <v>0</v>
      </c>
      <c r="AT31" s="30">
        <f t="shared" si="15"/>
        <v>0</v>
      </c>
      <c r="AU31" s="30">
        <f t="shared" si="16"/>
        <v>0</v>
      </c>
      <c r="AV31" s="55">
        <f t="shared" si="17"/>
        <v>0</v>
      </c>
      <c r="AW31" s="55">
        <f t="shared" si="18"/>
        <v>0</v>
      </c>
      <c r="AX31" s="30">
        <f t="shared" si="19"/>
        <v>0</v>
      </c>
      <c r="AY31" s="30">
        <f t="shared" si="20"/>
        <v>0</v>
      </c>
      <c r="AZ31" s="55">
        <f t="shared" si="21"/>
        <v>0</v>
      </c>
      <c r="BA31" s="55">
        <f t="shared" si="22"/>
        <v>0</v>
      </c>
      <c r="BB31" s="30">
        <f t="shared" si="23"/>
        <v>0</v>
      </c>
      <c r="BC31" s="30">
        <f t="shared" si="24"/>
        <v>0</v>
      </c>
      <c r="BD31" s="55">
        <f t="shared" si="25"/>
        <v>0</v>
      </c>
      <c r="BE31" s="55">
        <f t="shared" si="26"/>
        <v>0</v>
      </c>
      <c r="BF31" s="30">
        <f t="shared" si="27"/>
        <v>0</v>
      </c>
      <c r="BG31" s="30">
        <f t="shared" si="28"/>
        <v>0</v>
      </c>
    </row>
    <row r="32" spans="1:59" s="1" customFormat="1" ht="15" customHeight="1">
      <c r="A32" s="26">
        <v>25</v>
      </c>
      <c r="B32" s="27" t="s">
        <v>5</v>
      </c>
      <c r="C32" s="79" t="str">
        <f>'По області середня'!M30</f>
        <v> </v>
      </c>
      <c r="D32" s="29" t="str">
        <f>'По області середня'!O30</f>
        <v> </v>
      </c>
      <c r="E32" s="70" t="str">
        <f>'По області середня'!Q30</f>
        <v> </v>
      </c>
      <c r="F32" s="71"/>
      <c r="G32" s="72"/>
      <c r="H32" s="81"/>
      <c r="I32" s="80"/>
      <c r="J32" s="32"/>
      <c r="K32" s="73"/>
      <c r="L32" s="81"/>
      <c r="M32" s="80"/>
      <c r="N32" s="32"/>
      <c r="O32" s="73"/>
      <c r="P32" s="81"/>
      <c r="Q32" s="80"/>
      <c r="R32" s="32"/>
      <c r="S32" s="73"/>
      <c r="T32" s="81"/>
      <c r="U32" s="80"/>
      <c r="V32" s="32"/>
      <c r="W32" s="73"/>
      <c r="X32" s="81"/>
      <c r="Y32" s="80"/>
      <c r="Z32" s="32"/>
      <c r="AA32" s="73"/>
      <c r="AB32" s="81"/>
      <c r="AC32" s="33"/>
      <c r="AD32" s="31" t="e">
        <f t="shared" si="29"/>
        <v>#NUM!</v>
      </c>
      <c r="AE32" s="29">
        <f t="shared" si="0"/>
        <v>0</v>
      </c>
      <c r="AF32" s="15">
        <f t="shared" si="1"/>
        <v>1</v>
      </c>
      <c r="AG32" s="16">
        <f t="shared" si="2"/>
        <v>0</v>
      </c>
      <c r="AH32" s="15">
        <f t="shared" si="3"/>
        <v>1</v>
      </c>
      <c r="AI32" s="16">
        <f t="shared" si="4"/>
        <v>0</v>
      </c>
      <c r="AJ32" s="54">
        <f t="shared" si="5"/>
        <v>0</v>
      </c>
      <c r="AK32" s="54">
        <f t="shared" si="6"/>
        <v>0</v>
      </c>
      <c r="AL32" s="30">
        <f t="shared" si="7"/>
        <v>0</v>
      </c>
      <c r="AM32" s="30">
        <f t="shared" si="8"/>
        <v>0</v>
      </c>
      <c r="AN32" s="55">
        <f t="shared" si="9"/>
        <v>0</v>
      </c>
      <c r="AO32" s="55">
        <f t="shared" si="10"/>
        <v>0</v>
      </c>
      <c r="AP32" s="30">
        <f t="shared" si="11"/>
        <v>0</v>
      </c>
      <c r="AQ32" s="30">
        <f t="shared" si="12"/>
        <v>0</v>
      </c>
      <c r="AR32" s="55">
        <f t="shared" si="13"/>
        <v>0</v>
      </c>
      <c r="AS32" s="55">
        <f t="shared" si="14"/>
        <v>0</v>
      </c>
      <c r="AT32" s="30">
        <f t="shared" si="15"/>
        <v>0</v>
      </c>
      <c r="AU32" s="30">
        <f t="shared" si="16"/>
        <v>0</v>
      </c>
      <c r="AV32" s="55">
        <f t="shared" si="17"/>
        <v>0</v>
      </c>
      <c r="AW32" s="55">
        <f t="shared" si="18"/>
        <v>0</v>
      </c>
      <c r="AX32" s="30">
        <f t="shared" si="19"/>
        <v>0</v>
      </c>
      <c r="AY32" s="30">
        <f t="shared" si="20"/>
        <v>0</v>
      </c>
      <c r="AZ32" s="55">
        <f t="shared" si="21"/>
        <v>0</v>
      </c>
      <c r="BA32" s="55">
        <f t="shared" si="22"/>
        <v>0</v>
      </c>
      <c r="BB32" s="30">
        <f t="shared" si="23"/>
        <v>0</v>
      </c>
      <c r="BC32" s="30">
        <f t="shared" si="24"/>
        <v>0</v>
      </c>
      <c r="BD32" s="55">
        <f t="shared" si="25"/>
        <v>0</v>
      </c>
      <c r="BE32" s="55">
        <f t="shared" si="26"/>
        <v>0</v>
      </c>
      <c r="BF32" s="30">
        <f t="shared" si="27"/>
        <v>0</v>
      </c>
      <c r="BG32" s="30">
        <f t="shared" si="28"/>
        <v>0</v>
      </c>
    </row>
    <row r="33" spans="1:59" ht="15" customHeight="1">
      <c r="A33" s="26">
        <v>26</v>
      </c>
      <c r="B33" s="27" t="s">
        <v>6</v>
      </c>
      <c r="C33" s="79">
        <f>'По області середня'!M31</f>
        <v>8.62</v>
      </c>
      <c r="D33" s="29">
        <f>'По області середня'!O31</f>
        <v>10.04</v>
      </c>
      <c r="E33" s="70">
        <f>'По області середня'!Q31</f>
        <v>9.3</v>
      </c>
      <c r="F33" s="71"/>
      <c r="G33" s="72"/>
      <c r="H33" s="81"/>
      <c r="I33" s="80"/>
      <c r="J33" s="32"/>
      <c r="K33" s="73"/>
      <c r="L33" s="81"/>
      <c r="M33" s="80"/>
      <c r="N33" s="32"/>
      <c r="O33" s="73"/>
      <c r="P33" s="81"/>
      <c r="Q33" s="80"/>
      <c r="R33" s="32"/>
      <c r="S33" s="73"/>
      <c r="T33" s="81"/>
      <c r="U33" s="80"/>
      <c r="V33" s="32"/>
      <c r="W33" s="73"/>
      <c r="X33" s="81"/>
      <c r="Y33" s="80"/>
      <c r="Z33" s="32"/>
      <c r="AA33" s="73"/>
      <c r="AB33" s="81"/>
      <c r="AC33" s="33"/>
      <c r="AD33" s="31" t="e">
        <f t="shared" si="29"/>
        <v>#NUM!</v>
      </c>
      <c r="AE33" s="29">
        <f t="shared" si="0"/>
        <v>0</v>
      </c>
      <c r="AF33" s="15">
        <f t="shared" si="1"/>
        <v>1</v>
      </c>
      <c r="AG33" s="16">
        <f t="shared" si="2"/>
        <v>0</v>
      </c>
      <c r="AH33" s="15">
        <f t="shared" si="3"/>
        <v>1</v>
      </c>
      <c r="AI33" s="16">
        <f t="shared" si="4"/>
        <v>0</v>
      </c>
      <c r="AJ33" s="54">
        <f t="shared" si="5"/>
        <v>0</v>
      </c>
      <c r="AK33" s="54">
        <f t="shared" si="6"/>
        <v>0</v>
      </c>
      <c r="AL33" s="30">
        <f t="shared" si="7"/>
        <v>0</v>
      </c>
      <c r="AM33" s="30">
        <f t="shared" si="8"/>
        <v>0</v>
      </c>
      <c r="AN33" s="55">
        <f t="shared" si="9"/>
        <v>0</v>
      </c>
      <c r="AO33" s="55">
        <f t="shared" si="10"/>
        <v>0</v>
      </c>
      <c r="AP33" s="30">
        <f t="shared" si="11"/>
        <v>0</v>
      </c>
      <c r="AQ33" s="30">
        <f t="shared" si="12"/>
        <v>0</v>
      </c>
      <c r="AR33" s="55">
        <f t="shared" si="13"/>
        <v>0</v>
      </c>
      <c r="AS33" s="55">
        <f t="shared" si="14"/>
        <v>0</v>
      </c>
      <c r="AT33" s="30">
        <f t="shared" si="15"/>
        <v>0</v>
      </c>
      <c r="AU33" s="30">
        <f t="shared" si="16"/>
        <v>0</v>
      </c>
      <c r="AV33" s="55">
        <f t="shared" si="17"/>
        <v>0</v>
      </c>
      <c r="AW33" s="55">
        <f t="shared" si="18"/>
        <v>0</v>
      </c>
      <c r="AX33" s="30">
        <f t="shared" si="19"/>
        <v>0</v>
      </c>
      <c r="AY33" s="30">
        <f t="shared" si="20"/>
        <v>0</v>
      </c>
      <c r="AZ33" s="55">
        <f t="shared" si="21"/>
        <v>0</v>
      </c>
      <c r="BA33" s="55">
        <f t="shared" si="22"/>
        <v>0</v>
      </c>
      <c r="BB33" s="30">
        <f t="shared" si="23"/>
        <v>0</v>
      </c>
      <c r="BC33" s="30">
        <f t="shared" si="24"/>
        <v>0</v>
      </c>
      <c r="BD33" s="55">
        <f t="shared" si="25"/>
        <v>0</v>
      </c>
      <c r="BE33" s="55">
        <f t="shared" si="26"/>
        <v>0</v>
      </c>
      <c r="BF33" s="30">
        <f t="shared" si="27"/>
        <v>0</v>
      </c>
      <c r="BG33" s="30">
        <f t="shared" si="28"/>
        <v>0</v>
      </c>
    </row>
    <row r="34" spans="1:59" ht="15" customHeight="1">
      <c r="A34" s="26">
        <v>27</v>
      </c>
      <c r="B34" s="27" t="s">
        <v>16</v>
      </c>
      <c r="C34" s="79">
        <f>'По області середня'!M32</f>
        <v>24.44</v>
      </c>
      <c r="D34" s="29">
        <f>'По області середня'!O32</f>
        <v>28.38</v>
      </c>
      <c r="E34" s="70">
        <f>'По області середня'!Q32</f>
        <v>26.33</v>
      </c>
      <c r="F34" s="71"/>
      <c r="G34" s="72"/>
      <c r="H34" s="81"/>
      <c r="I34" s="80"/>
      <c r="J34" s="32"/>
      <c r="K34" s="73"/>
      <c r="L34" s="81"/>
      <c r="M34" s="80"/>
      <c r="N34" s="32"/>
      <c r="O34" s="73"/>
      <c r="P34" s="81"/>
      <c r="Q34" s="80"/>
      <c r="R34" s="32"/>
      <c r="S34" s="73"/>
      <c r="T34" s="81"/>
      <c r="U34" s="80"/>
      <c r="V34" s="32"/>
      <c r="W34" s="73"/>
      <c r="X34" s="81"/>
      <c r="Y34" s="80"/>
      <c r="Z34" s="32"/>
      <c r="AA34" s="73"/>
      <c r="AB34" s="81"/>
      <c r="AC34" s="33"/>
      <c r="AD34" s="31" t="e">
        <f t="shared" si="29"/>
        <v>#NUM!</v>
      </c>
      <c r="AE34" s="29">
        <f t="shared" si="0"/>
        <v>0</v>
      </c>
      <c r="AF34" s="15">
        <f t="shared" si="1"/>
        <v>1</v>
      </c>
      <c r="AG34" s="16">
        <f t="shared" si="2"/>
        <v>0</v>
      </c>
      <c r="AH34" s="15">
        <f t="shared" si="3"/>
        <v>1</v>
      </c>
      <c r="AI34" s="16">
        <f t="shared" si="4"/>
        <v>0</v>
      </c>
      <c r="AJ34" s="54">
        <f t="shared" si="5"/>
        <v>0</v>
      </c>
      <c r="AK34" s="54">
        <f t="shared" si="6"/>
        <v>0</v>
      </c>
      <c r="AL34" s="30">
        <f t="shared" si="7"/>
        <v>0</v>
      </c>
      <c r="AM34" s="30">
        <f t="shared" si="8"/>
        <v>0</v>
      </c>
      <c r="AN34" s="55">
        <f t="shared" si="9"/>
        <v>0</v>
      </c>
      <c r="AO34" s="55">
        <f t="shared" si="10"/>
        <v>0</v>
      </c>
      <c r="AP34" s="30">
        <f t="shared" si="11"/>
        <v>0</v>
      </c>
      <c r="AQ34" s="30">
        <f t="shared" si="12"/>
        <v>0</v>
      </c>
      <c r="AR34" s="55">
        <f t="shared" si="13"/>
        <v>0</v>
      </c>
      <c r="AS34" s="55">
        <f t="shared" si="14"/>
        <v>0</v>
      </c>
      <c r="AT34" s="30">
        <f t="shared" si="15"/>
        <v>0</v>
      </c>
      <c r="AU34" s="30">
        <f t="shared" si="16"/>
        <v>0</v>
      </c>
      <c r="AV34" s="55">
        <f t="shared" si="17"/>
        <v>0</v>
      </c>
      <c r="AW34" s="55">
        <f t="shared" si="18"/>
        <v>0</v>
      </c>
      <c r="AX34" s="30">
        <f t="shared" si="19"/>
        <v>0</v>
      </c>
      <c r="AY34" s="30">
        <f t="shared" si="20"/>
        <v>0</v>
      </c>
      <c r="AZ34" s="55">
        <f t="shared" si="21"/>
        <v>0</v>
      </c>
      <c r="BA34" s="55">
        <f t="shared" si="22"/>
        <v>0</v>
      </c>
      <c r="BB34" s="30">
        <f t="shared" si="23"/>
        <v>0</v>
      </c>
      <c r="BC34" s="30">
        <f t="shared" si="24"/>
        <v>0</v>
      </c>
      <c r="BD34" s="55">
        <f t="shared" si="25"/>
        <v>0</v>
      </c>
      <c r="BE34" s="55">
        <f t="shared" si="26"/>
        <v>0</v>
      </c>
      <c r="BF34" s="30">
        <f t="shared" si="27"/>
        <v>0</v>
      </c>
      <c r="BG34" s="30">
        <f t="shared" si="28"/>
        <v>0</v>
      </c>
    </row>
    <row r="35" spans="1:59" ht="15" customHeight="1">
      <c r="A35" s="26">
        <v>28</v>
      </c>
      <c r="B35" s="27" t="s">
        <v>17</v>
      </c>
      <c r="C35" s="79">
        <f>'По області середня'!M33</f>
        <v>53.51</v>
      </c>
      <c r="D35" s="29">
        <f>'По області середня'!O33</f>
        <v>68.02</v>
      </c>
      <c r="E35" s="70">
        <f>'По області середня'!Q33</f>
        <v>60.33</v>
      </c>
      <c r="F35" s="71"/>
      <c r="G35" s="72"/>
      <c r="H35" s="81"/>
      <c r="I35" s="80"/>
      <c r="J35" s="32"/>
      <c r="K35" s="73"/>
      <c r="L35" s="81"/>
      <c r="M35" s="80"/>
      <c r="N35" s="32"/>
      <c r="O35" s="73"/>
      <c r="P35" s="81"/>
      <c r="Q35" s="80"/>
      <c r="R35" s="32"/>
      <c r="S35" s="73"/>
      <c r="T35" s="81"/>
      <c r="U35" s="80"/>
      <c r="V35" s="32"/>
      <c r="W35" s="73"/>
      <c r="X35" s="81"/>
      <c r="Y35" s="80"/>
      <c r="Z35" s="32"/>
      <c r="AA35" s="73"/>
      <c r="AB35" s="81"/>
      <c r="AC35" s="33"/>
      <c r="AD35" s="31" t="e">
        <f t="shared" si="29"/>
        <v>#NUM!</v>
      </c>
      <c r="AE35" s="29">
        <f t="shared" si="0"/>
        <v>0</v>
      </c>
      <c r="AF35" s="15">
        <f t="shared" si="1"/>
        <v>1</v>
      </c>
      <c r="AG35" s="16">
        <f t="shared" si="2"/>
        <v>0</v>
      </c>
      <c r="AH35" s="15">
        <f t="shared" si="3"/>
        <v>1</v>
      </c>
      <c r="AI35" s="16">
        <f t="shared" si="4"/>
        <v>0</v>
      </c>
      <c r="AJ35" s="54">
        <f t="shared" si="5"/>
        <v>0</v>
      </c>
      <c r="AK35" s="54">
        <f t="shared" si="6"/>
        <v>0</v>
      </c>
      <c r="AL35" s="30">
        <f t="shared" si="7"/>
        <v>0</v>
      </c>
      <c r="AM35" s="30">
        <f t="shared" si="8"/>
        <v>0</v>
      </c>
      <c r="AN35" s="55">
        <f t="shared" si="9"/>
        <v>0</v>
      </c>
      <c r="AO35" s="55">
        <f t="shared" si="10"/>
        <v>0</v>
      </c>
      <c r="AP35" s="30">
        <f t="shared" si="11"/>
        <v>0</v>
      </c>
      <c r="AQ35" s="30">
        <f t="shared" si="12"/>
        <v>0</v>
      </c>
      <c r="AR35" s="55">
        <f t="shared" si="13"/>
        <v>0</v>
      </c>
      <c r="AS35" s="55">
        <f t="shared" si="14"/>
        <v>0</v>
      </c>
      <c r="AT35" s="30">
        <f t="shared" si="15"/>
        <v>0</v>
      </c>
      <c r="AU35" s="30">
        <f t="shared" si="16"/>
        <v>0</v>
      </c>
      <c r="AV35" s="55">
        <f t="shared" si="17"/>
        <v>0</v>
      </c>
      <c r="AW35" s="55">
        <f t="shared" si="18"/>
        <v>0</v>
      </c>
      <c r="AX35" s="30">
        <f t="shared" si="19"/>
        <v>0</v>
      </c>
      <c r="AY35" s="30">
        <f t="shared" si="20"/>
        <v>0</v>
      </c>
      <c r="AZ35" s="55">
        <f t="shared" si="21"/>
        <v>0</v>
      </c>
      <c r="BA35" s="55">
        <f t="shared" si="22"/>
        <v>0</v>
      </c>
      <c r="BB35" s="30">
        <f t="shared" si="23"/>
        <v>0</v>
      </c>
      <c r="BC35" s="30">
        <f t="shared" si="24"/>
        <v>0</v>
      </c>
      <c r="BD35" s="55">
        <f t="shared" si="25"/>
        <v>0</v>
      </c>
      <c r="BE35" s="55">
        <f t="shared" si="26"/>
        <v>0</v>
      </c>
      <c r="BF35" s="30">
        <f t="shared" si="27"/>
        <v>0</v>
      </c>
      <c r="BG35" s="30">
        <f t="shared" si="28"/>
        <v>0</v>
      </c>
    </row>
    <row r="36" spans="1:59" ht="15.75">
      <c r="A36" s="26">
        <v>29</v>
      </c>
      <c r="B36" s="27" t="s">
        <v>131</v>
      </c>
      <c r="C36" s="79">
        <f>'По області середня'!M34</f>
        <v>76.25</v>
      </c>
      <c r="D36" s="29">
        <f>'По області середня'!O34</f>
        <v>84.88</v>
      </c>
      <c r="E36" s="70">
        <f>'По області середня'!Q34</f>
        <v>80.45</v>
      </c>
      <c r="F36" s="71"/>
      <c r="G36" s="72"/>
      <c r="H36" s="81"/>
      <c r="I36" s="80"/>
      <c r="J36" s="32"/>
      <c r="K36" s="73"/>
      <c r="L36" s="81"/>
      <c r="M36" s="80"/>
      <c r="N36" s="32"/>
      <c r="O36" s="73"/>
      <c r="P36" s="81"/>
      <c r="Q36" s="80"/>
      <c r="R36" s="32"/>
      <c r="S36" s="73"/>
      <c r="T36" s="81"/>
      <c r="U36" s="80"/>
      <c r="V36" s="32"/>
      <c r="W36" s="73"/>
      <c r="X36" s="81"/>
      <c r="Y36" s="80"/>
      <c r="Z36" s="32"/>
      <c r="AA36" s="73"/>
      <c r="AB36" s="81"/>
      <c r="AC36" s="33"/>
      <c r="AD36" s="31" t="e">
        <f t="shared" si="29"/>
        <v>#NUM!</v>
      </c>
      <c r="AE36" s="29">
        <f t="shared" si="0"/>
        <v>0</v>
      </c>
      <c r="AF36" s="15">
        <f t="shared" si="1"/>
        <v>1</v>
      </c>
      <c r="AG36" s="16">
        <f t="shared" si="2"/>
        <v>0</v>
      </c>
      <c r="AH36" s="15">
        <f t="shared" si="3"/>
        <v>1</v>
      </c>
      <c r="AI36" s="16">
        <f t="shared" si="4"/>
        <v>0</v>
      </c>
      <c r="AJ36" s="54">
        <f t="shared" si="5"/>
        <v>0</v>
      </c>
      <c r="AK36" s="54">
        <f t="shared" si="6"/>
        <v>0</v>
      </c>
      <c r="AL36" s="30">
        <f t="shared" si="7"/>
        <v>0</v>
      </c>
      <c r="AM36" s="30">
        <f t="shared" si="8"/>
        <v>0</v>
      </c>
      <c r="AN36" s="55">
        <f t="shared" si="9"/>
        <v>0</v>
      </c>
      <c r="AO36" s="55">
        <f t="shared" si="10"/>
        <v>0</v>
      </c>
      <c r="AP36" s="30">
        <f t="shared" si="11"/>
        <v>0</v>
      </c>
      <c r="AQ36" s="30">
        <f t="shared" si="12"/>
        <v>0</v>
      </c>
      <c r="AR36" s="55">
        <f t="shared" si="13"/>
        <v>0</v>
      </c>
      <c r="AS36" s="55">
        <f t="shared" si="14"/>
        <v>0</v>
      </c>
      <c r="AT36" s="30">
        <f t="shared" si="15"/>
        <v>0</v>
      </c>
      <c r="AU36" s="30">
        <f t="shared" si="16"/>
        <v>0</v>
      </c>
      <c r="AV36" s="55">
        <f t="shared" si="17"/>
        <v>0</v>
      </c>
      <c r="AW36" s="55">
        <f t="shared" si="18"/>
        <v>0</v>
      </c>
      <c r="AX36" s="30">
        <f t="shared" si="19"/>
        <v>0</v>
      </c>
      <c r="AY36" s="30">
        <f t="shared" si="20"/>
        <v>0</v>
      </c>
      <c r="AZ36" s="55">
        <f t="shared" si="21"/>
        <v>0</v>
      </c>
      <c r="BA36" s="55">
        <f t="shared" si="22"/>
        <v>0</v>
      </c>
      <c r="BB36" s="30">
        <f t="shared" si="23"/>
        <v>0</v>
      </c>
      <c r="BC36" s="30">
        <f t="shared" si="24"/>
        <v>0</v>
      </c>
      <c r="BD36" s="55">
        <f t="shared" si="25"/>
        <v>0</v>
      </c>
      <c r="BE36" s="55">
        <f t="shared" si="26"/>
        <v>0</v>
      </c>
      <c r="BF36" s="30">
        <f t="shared" si="27"/>
        <v>0</v>
      </c>
      <c r="BG36" s="30">
        <f t="shared" si="28"/>
        <v>0</v>
      </c>
    </row>
    <row r="37" spans="1:59" ht="15" customHeight="1">
      <c r="A37" s="26">
        <v>30</v>
      </c>
      <c r="B37" s="27" t="s">
        <v>18</v>
      </c>
      <c r="C37" s="79">
        <f>'По області середня'!M35</f>
        <v>62.26</v>
      </c>
      <c r="D37" s="29">
        <f>'По області середня'!O35</f>
        <v>73.41</v>
      </c>
      <c r="E37" s="70">
        <f>'По області середня'!Q35</f>
        <v>67.61</v>
      </c>
      <c r="F37" s="71"/>
      <c r="G37" s="72"/>
      <c r="H37" s="81"/>
      <c r="I37" s="80"/>
      <c r="J37" s="32"/>
      <c r="K37" s="73"/>
      <c r="L37" s="81"/>
      <c r="M37" s="80"/>
      <c r="N37" s="32"/>
      <c r="O37" s="73"/>
      <c r="P37" s="81"/>
      <c r="Q37" s="80"/>
      <c r="R37" s="32"/>
      <c r="S37" s="73"/>
      <c r="T37" s="81"/>
      <c r="U37" s="80"/>
      <c r="V37" s="32"/>
      <c r="W37" s="73"/>
      <c r="X37" s="81"/>
      <c r="Y37" s="80"/>
      <c r="Z37" s="32"/>
      <c r="AA37" s="73"/>
      <c r="AB37" s="81"/>
      <c r="AC37" s="33"/>
      <c r="AD37" s="31" t="e">
        <f t="shared" si="29"/>
        <v>#NUM!</v>
      </c>
      <c r="AE37" s="29">
        <f t="shared" si="0"/>
        <v>0</v>
      </c>
      <c r="AF37" s="15">
        <f t="shared" si="1"/>
        <v>1</v>
      </c>
      <c r="AG37" s="16">
        <f t="shared" si="2"/>
        <v>0</v>
      </c>
      <c r="AH37" s="15">
        <f t="shared" si="3"/>
        <v>1</v>
      </c>
      <c r="AI37" s="16">
        <f t="shared" si="4"/>
        <v>0</v>
      </c>
      <c r="AJ37" s="54">
        <f t="shared" si="5"/>
        <v>0</v>
      </c>
      <c r="AK37" s="54">
        <f t="shared" si="6"/>
        <v>0</v>
      </c>
      <c r="AL37" s="30">
        <f t="shared" si="7"/>
        <v>0</v>
      </c>
      <c r="AM37" s="30">
        <f t="shared" si="8"/>
        <v>0</v>
      </c>
      <c r="AN37" s="55">
        <f t="shared" si="9"/>
        <v>0</v>
      </c>
      <c r="AO37" s="55">
        <f t="shared" si="10"/>
        <v>0</v>
      </c>
      <c r="AP37" s="30">
        <f t="shared" si="11"/>
        <v>0</v>
      </c>
      <c r="AQ37" s="30">
        <f t="shared" si="12"/>
        <v>0</v>
      </c>
      <c r="AR37" s="55">
        <f t="shared" si="13"/>
        <v>0</v>
      </c>
      <c r="AS37" s="55">
        <f t="shared" si="14"/>
        <v>0</v>
      </c>
      <c r="AT37" s="30">
        <f t="shared" si="15"/>
        <v>0</v>
      </c>
      <c r="AU37" s="30">
        <f t="shared" si="16"/>
        <v>0</v>
      </c>
      <c r="AV37" s="55">
        <f t="shared" si="17"/>
        <v>0</v>
      </c>
      <c r="AW37" s="55">
        <f t="shared" si="18"/>
        <v>0</v>
      </c>
      <c r="AX37" s="30">
        <f t="shared" si="19"/>
        <v>0</v>
      </c>
      <c r="AY37" s="30">
        <f t="shared" si="20"/>
        <v>0</v>
      </c>
      <c r="AZ37" s="55">
        <f t="shared" si="21"/>
        <v>0</v>
      </c>
      <c r="BA37" s="55">
        <f t="shared" si="22"/>
        <v>0</v>
      </c>
      <c r="BB37" s="30">
        <f t="shared" si="23"/>
        <v>0</v>
      </c>
      <c r="BC37" s="30">
        <f t="shared" si="24"/>
        <v>0</v>
      </c>
      <c r="BD37" s="55">
        <f t="shared" si="25"/>
        <v>0</v>
      </c>
      <c r="BE37" s="55">
        <f t="shared" si="26"/>
        <v>0</v>
      </c>
      <c r="BF37" s="30">
        <f t="shared" si="27"/>
        <v>0</v>
      </c>
      <c r="BG37" s="30">
        <f t="shared" si="28"/>
        <v>0</v>
      </c>
    </row>
    <row r="38" spans="1:59" ht="15.75">
      <c r="A38" s="26">
        <v>31</v>
      </c>
      <c r="B38" s="27" t="s">
        <v>130</v>
      </c>
      <c r="C38" s="79">
        <f>'По області середня'!M36</f>
        <v>78.11</v>
      </c>
      <c r="D38" s="29">
        <f>'По області середня'!O36</f>
        <v>83.22</v>
      </c>
      <c r="E38" s="70">
        <f>'По області середня'!Q36</f>
        <v>80.63</v>
      </c>
      <c r="F38" s="71"/>
      <c r="G38" s="72"/>
      <c r="H38" s="81"/>
      <c r="I38" s="80"/>
      <c r="J38" s="32"/>
      <c r="K38" s="73"/>
      <c r="L38" s="81"/>
      <c r="M38" s="80"/>
      <c r="N38" s="32"/>
      <c r="O38" s="73"/>
      <c r="P38" s="81"/>
      <c r="Q38" s="80"/>
      <c r="R38" s="32"/>
      <c r="S38" s="73"/>
      <c r="T38" s="81"/>
      <c r="U38" s="80"/>
      <c r="V38" s="32"/>
      <c r="W38" s="73"/>
      <c r="X38" s="81"/>
      <c r="Y38" s="80"/>
      <c r="Z38" s="32"/>
      <c r="AA38" s="73"/>
      <c r="AB38" s="81"/>
      <c r="AC38" s="33"/>
      <c r="AD38" s="31" t="e">
        <f t="shared" si="29"/>
        <v>#NUM!</v>
      </c>
      <c r="AE38" s="29">
        <f t="shared" si="0"/>
        <v>0</v>
      </c>
      <c r="AF38" s="15">
        <f t="shared" si="1"/>
        <v>1</v>
      </c>
      <c r="AG38" s="16">
        <f t="shared" si="2"/>
        <v>0</v>
      </c>
      <c r="AH38" s="15">
        <f t="shared" si="3"/>
        <v>1</v>
      </c>
      <c r="AI38" s="16">
        <f t="shared" si="4"/>
        <v>0</v>
      </c>
      <c r="AJ38" s="54">
        <f t="shared" si="5"/>
        <v>0</v>
      </c>
      <c r="AK38" s="54">
        <f t="shared" si="6"/>
        <v>0</v>
      </c>
      <c r="AL38" s="30">
        <f t="shared" si="7"/>
        <v>0</v>
      </c>
      <c r="AM38" s="30">
        <f t="shared" si="8"/>
        <v>0</v>
      </c>
      <c r="AN38" s="55">
        <f t="shared" si="9"/>
        <v>0</v>
      </c>
      <c r="AO38" s="55">
        <f t="shared" si="10"/>
        <v>0</v>
      </c>
      <c r="AP38" s="30">
        <f t="shared" si="11"/>
        <v>0</v>
      </c>
      <c r="AQ38" s="30">
        <f t="shared" si="12"/>
        <v>0</v>
      </c>
      <c r="AR38" s="55">
        <f t="shared" si="13"/>
        <v>0</v>
      </c>
      <c r="AS38" s="55">
        <f t="shared" si="14"/>
        <v>0</v>
      </c>
      <c r="AT38" s="30">
        <f t="shared" si="15"/>
        <v>0</v>
      </c>
      <c r="AU38" s="30">
        <f t="shared" si="16"/>
        <v>0</v>
      </c>
      <c r="AV38" s="55">
        <f t="shared" si="17"/>
        <v>0</v>
      </c>
      <c r="AW38" s="55">
        <f t="shared" si="18"/>
        <v>0</v>
      </c>
      <c r="AX38" s="30">
        <f t="shared" si="19"/>
        <v>0</v>
      </c>
      <c r="AY38" s="30">
        <f t="shared" si="20"/>
        <v>0</v>
      </c>
      <c r="AZ38" s="55">
        <f t="shared" si="21"/>
        <v>0</v>
      </c>
      <c r="BA38" s="55">
        <f t="shared" si="22"/>
        <v>0</v>
      </c>
      <c r="BB38" s="30">
        <f t="shared" si="23"/>
        <v>0</v>
      </c>
      <c r="BC38" s="30">
        <f t="shared" si="24"/>
        <v>0</v>
      </c>
      <c r="BD38" s="55">
        <f t="shared" si="25"/>
        <v>0</v>
      </c>
      <c r="BE38" s="55">
        <f t="shared" si="26"/>
        <v>0</v>
      </c>
      <c r="BF38" s="30">
        <f t="shared" si="27"/>
        <v>0</v>
      </c>
      <c r="BG38" s="30">
        <f t="shared" si="28"/>
        <v>0</v>
      </c>
    </row>
    <row r="39" spans="1:59" ht="15" customHeight="1">
      <c r="A39" s="26">
        <v>32</v>
      </c>
      <c r="B39" s="27" t="s">
        <v>11</v>
      </c>
      <c r="C39" s="79">
        <f>'По області середня'!M37</f>
        <v>43.36</v>
      </c>
      <c r="D39" s="29">
        <f>'По області середня'!O37</f>
        <v>55.65</v>
      </c>
      <c r="E39" s="70">
        <f>'По області середня'!Q37</f>
        <v>49.13</v>
      </c>
      <c r="F39" s="71"/>
      <c r="G39" s="72"/>
      <c r="H39" s="81"/>
      <c r="I39" s="80"/>
      <c r="J39" s="32"/>
      <c r="K39" s="73"/>
      <c r="L39" s="81"/>
      <c r="M39" s="80"/>
      <c r="N39" s="32"/>
      <c r="O39" s="73"/>
      <c r="P39" s="81"/>
      <c r="Q39" s="80"/>
      <c r="R39" s="32"/>
      <c r="S39" s="73"/>
      <c r="T39" s="81"/>
      <c r="U39" s="80"/>
      <c r="V39" s="32"/>
      <c r="W39" s="73"/>
      <c r="X39" s="81"/>
      <c r="Y39" s="80"/>
      <c r="Z39" s="32"/>
      <c r="AA39" s="73"/>
      <c r="AB39" s="81"/>
      <c r="AC39" s="33"/>
      <c r="AD39" s="31" t="e">
        <f t="shared" si="29"/>
        <v>#NUM!</v>
      </c>
      <c r="AE39" s="29">
        <f t="shared" si="0"/>
        <v>0</v>
      </c>
      <c r="AF39" s="15">
        <f t="shared" si="1"/>
        <v>1</v>
      </c>
      <c r="AG39" s="16">
        <f t="shared" si="2"/>
        <v>0</v>
      </c>
      <c r="AH39" s="15">
        <f t="shared" si="3"/>
        <v>1</v>
      </c>
      <c r="AI39" s="16">
        <f t="shared" si="4"/>
        <v>0</v>
      </c>
      <c r="AJ39" s="54">
        <f t="shared" si="5"/>
        <v>0</v>
      </c>
      <c r="AK39" s="54">
        <f t="shared" si="6"/>
        <v>0</v>
      </c>
      <c r="AL39" s="30">
        <f t="shared" si="7"/>
        <v>0</v>
      </c>
      <c r="AM39" s="30">
        <f t="shared" si="8"/>
        <v>0</v>
      </c>
      <c r="AN39" s="55">
        <f t="shared" si="9"/>
        <v>0</v>
      </c>
      <c r="AO39" s="55">
        <f t="shared" si="10"/>
        <v>0</v>
      </c>
      <c r="AP39" s="30">
        <f t="shared" si="11"/>
        <v>0</v>
      </c>
      <c r="AQ39" s="30">
        <f t="shared" si="12"/>
        <v>0</v>
      </c>
      <c r="AR39" s="55">
        <f t="shared" si="13"/>
        <v>0</v>
      </c>
      <c r="AS39" s="55">
        <f t="shared" si="14"/>
        <v>0</v>
      </c>
      <c r="AT39" s="30">
        <f t="shared" si="15"/>
        <v>0</v>
      </c>
      <c r="AU39" s="30">
        <f t="shared" si="16"/>
        <v>0</v>
      </c>
      <c r="AV39" s="55">
        <f t="shared" si="17"/>
        <v>0</v>
      </c>
      <c r="AW39" s="55">
        <f t="shared" si="18"/>
        <v>0</v>
      </c>
      <c r="AX39" s="30">
        <f t="shared" si="19"/>
        <v>0</v>
      </c>
      <c r="AY39" s="30">
        <f t="shared" si="20"/>
        <v>0</v>
      </c>
      <c r="AZ39" s="55">
        <f t="shared" si="21"/>
        <v>0</v>
      </c>
      <c r="BA39" s="55">
        <f t="shared" si="22"/>
        <v>0</v>
      </c>
      <c r="BB39" s="30">
        <f t="shared" si="23"/>
        <v>0</v>
      </c>
      <c r="BC39" s="30">
        <f t="shared" si="24"/>
        <v>0</v>
      </c>
      <c r="BD39" s="55">
        <f t="shared" si="25"/>
        <v>0</v>
      </c>
      <c r="BE39" s="55">
        <f t="shared" si="26"/>
        <v>0</v>
      </c>
      <c r="BF39" s="30">
        <f t="shared" si="27"/>
        <v>0</v>
      </c>
      <c r="BG39" s="30">
        <f t="shared" si="28"/>
        <v>0</v>
      </c>
    </row>
    <row r="40" spans="1:59" ht="15" customHeight="1">
      <c r="A40" s="26">
        <v>33</v>
      </c>
      <c r="B40" s="27" t="s">
        <v>132</v>
      </c>
      <c r="C40" s="79">
        <f>'По області середня'!M38</f>
        <v>43.81</v>
      </c>
      <c r="D40" s="29">
        <f>'По області середня'!O38</f>
        <v>50.58</v>
      </c>
      <c r="E40" s="70">
        <f>'По області середня'!Q38</f>
        <v>47.07</v>
      </c>
      <c r="F40" s="71"/>
      <c r="G40" s="72"/>
      <c r="H40" s="81"/>
      <c r="I40" s="80"/>
      <c r="J40" s="32"/>
      <c r="K40" s="73"/>
      <c r="L40" s="81"/>
      <c r="M40" s="80"/>
      <c r="N40" s="32"/>
      <c r="O40" s="73"/>
      <c r="P40" s="81"/>
      <c r="Q40" s="80"/>
      <c r="R40" s="32"/>
      <c r="S40" s="73"/>
      <c r="T40" s="81"/>
      <c r="U40" s="80"/>
      <c r="V40" s="32"/>
      <c r="W40" s="73"/>
      <c r="X40" s="81"/>
      <c r="Y40" s="80"/>
      <c r="Z40" s="32"/>
      <c r="AA40" s="73"/>
      <c r="AB40" s="81"/>
      <c r="AC40" s="33"/>
      <c r="AD40" s="31" t="e">
        <f t="shared" si="29"/>
        <v>#NUM!</v>
      </c>
      <c r="AE40" s="29">
        <f t="shared" si="0"/>
        <v>0</v>
      </c>
      <c r="AF40" s="15">
        <f t="shared" si="1"/>
        <v>1</v>
      </c>
      <c r="AG40" s="16">
        <f t="shared" si="2"/>
        <v>0</v>
      </c>
      <c r="AH40" s="15">
        <f t="shared" si="3"/>
        <v>1</v>
      </c>
      <c r="AI40" s="16">
        <f t="shared" si="4"/>
        <v>0</v>
      </c>
      <c r="AJ40" s="54">
        <f t="shared" si="5"/>
        <v>0</v>
      </c>
      <c r="AK40" s="54">
        <f t="shared" si="6"/>
        <v>0</v>
      </c>
      <c r="AL40" s="30">
        <f t="shared" si="7"/>
        <v>0</v>
      </c>
      <c r="AM40" s="30">
        <f t="shared" si="8"/>
        <v>0</v>
      </c>
      <c r="AN40" s="55">
        <f t="shared" si="9"/>
        <v>0</v>
      </c>
      <c r="AO40" s="55">
        <f t="shared" si="10"/>
        <v>0</v>
      </c>
      <c r="AP40" s="30">
        <f t="shared" si="11"/>
        <v>0</v>
      </c>
      <c r="AQ40" s="30">
        <f t="shared" si="12"/>
        <v>0</v>
      </c>
      <c r="AR40" s="55">
        <f t="shared" si="13"/>
        <v>0</v>
      </c>
      <c r="AS40" s="55">
        <f t="shared" si="14"/>
        <v>0</v>
      </c>
      <c r="AT40" s="30">
        <f t="shared" si="15"/>
        <v>0</v>
      </c>
      <c r="AU40" s="30">
        <f t="shared" si="16"/>
        <v>0</v>
      </c>
      <c r="AV40" s="55">
        <f t="shared" si="17"/>
        <v>0</v>
      </c>
      <c r="AW40" s="55">
        <f t="shared" si="18"/>
        <v>0</v>
      </c>
      <c r="AX40" s="30">
        <f t="shared" si="19"/>
        <v>0</v>
      </c>
      <c r="AY40" s="30">
        <f t="shared" si="20"/>
        <v>0</v>
      </c>
      <c r="AZ40" s="55">
        <f t="shared" si="21"/>
        <v>0</v>
      </c>
      <c r="BA40" s="55">
        <f t="shared" si="22"/>
        <v>0</v>
      </c>
      <c r="BB40" s="30">
        <f t="shared" si="23"/>
        <v>0</v>
      </c>
      <c r="BC40" s="30">
        <f t="shared" si="24"/>
        <v>0</v>
      </c>
      <c r="BD40" s="55">
        <f t="shared" si="25"/>
        <v>0</v>
      </c>
      <c r="BE40" s="55">
        <f t="shared" si="26"/>
        <v>0</v>
      </c>
      <c r="BF40" s="30">
        <f t="shared" si="27"/>
        <v>0</v>
      </c>
      <c r="BG40" s="30">
        <f t="shared" si="28"/>
        <v>0</v>
      </c>
    </row>
    <row r="41" spans="1:59" ht="15" customHeight="1">
      <c r="A41" s="26">
        <v>34</v>
      </c>
      <c r="B41" s="27" t="s">
        <v>30</v>
      </c>
      <c r="C41" s="79">
        <f>'По області середня'!M39</f>
        <v>65.45</v>
      </c>
      <c r="D41" s="29">
        <f>'По області середня'!O39</f>
        <v>76.39</v>
      </c>
      <c r="E41" s="70">
        <f>'По області середня'!Q39</f>
        <v>70.71</v>
      </c>
      <c r="F41" s="71"/>
      <c r="G41" s="72"/>
      <c r="H41" s="81"/>
      <c r="I41" s="80"/>
      <c r="J41" s="32"/>
      <c r="K41" s="73"/>
      <c r="L41" s="81"/>
      <c r="M41" s="80"/>
      <c r="N41" s="32"/>
      <c r="O41" s="73"/>
      <c r="P41" s="81"/>
      <c r="Q41" s="80"/>
      <c r="R41" s="32"/>
      <c r="S41" s="73"/>
      <c r="T41" s="81"/>
      <c r="U41" s="80"/>
      <c r="V41" s="32"/>
      <c r="W41" s="73"/>
      <c r="X41" s="81"/>
      <c r="Y41" s="80"/>
      <c r="Z41" s="32"/>
      <c r="AA41" s="73"/>
      <c r="AB41" s="81"/>
      <c r="AC41" s="33"/>
      <c r="AD41" s="31" t="e">
        <f t="shared" si="29"/>
        <v>#NUM!</v>
      </c>
      <c r="AE41" s="29">
        <f t="shared" si="0"/>
        <v>0</v>
      </c>
      <c r="AF41" s="15">
        <f t="shared" si="1"/>
        <v>1</v>
      </c>
      <c r="AG41" s="16">
        <f t="shared" si="2"/>
        <v>0</v>
      </c>
      <c r="AH41" s="15">
        <f t="shared" si="3"/>
        <v>1</v>
      </c>
      <c r="AI41" s="16">
        <f t="shared" si="4"/>
        <v>0</v>
      </c>
      <c r="AJ41" s="54">
        <f t="shared" si="5"/>
        <v>0</v>
      </c>
      <c r="AK41" s="54">
        <f t="shared" si="6"/>
        <v>0</v>
      </c>
      <c r="AL41" s="30">
        <f t="shared" si="7"/>
        <v>0</v>
      </c>
      <c r="AM41" s="30">
        <f t="shared" si="8"/>
        <v>0</v>
      </c>
      <c r="AN41" s="55">
        <f t="shared" si="9"/>
        <v>0</v>
      </c>
      <c r="AO41" s="55">
        <f t="shared" si="10"/>
        <v>0</v>
      </c>
      <c r="AP41" s="30">
        <f t="shared" si="11"/>
        <v>0</v>
      </c>
      <c r="AQ41" s="30">
        <f t="shared" si="12"/>
        <v>0</v>
      </c>
      <c r="AR41" s="55">
        <f t="shared" si="13"/>
        <v>0</v>
      </c>
      <c r="AS41" s="55">
        <f t="shared" si="14"/>
        <v>0</v>
      </c>
      <c r="AT41" s="30">
        <f t="shared" si="15"/>
        <v>0</v>
      </c>
      <c r="AU41" s="30">
        <f t="shared" si="16"/>
        <v>0</v>
      </c>
      <c r="AV41" s="55">
        <f t="shared" si="17"/>
        <v>0</v>
      </c>
      <c r="AW41" s="55">
        <f t="shared" si="18"/>
        <v>0</v>
      </c>
      <c r="AX41" s="30">
        <f t="shared" si="19"/>
        <v>0</v>
      </c>
      <c r="AY41" s="30">
        <f t="shared" si="20"/>
        <v>0</v>
      </c>
      <c r="AZ41" s="55">
        <f t="shared" si="21"/>
        <v>0</v>
      </c>
      <c r="BA41" s="55">
        <f t="shared" si="22"/>
        <v>0</v>
      </c>
      <c r="BB41" s="30">
        <f t="shared" si="23"/>
        <v>0</v>
      </c>
      <c r="BC41" s="30">
        <f t="shared" si="24"/>
        <v>0</v>
      </c>
      <c r="BD41" s="55">
        <f t="shared" si="25"/>
        <v>0</v>
      </c>
      <c r="BE41" s="55">
        <f t="shared" si="26"/>
        <v>0</v>
      </c>
      <c r="BF41" s="30">
        <f t="shared" si="27"/>
        <v>0</v>
      </c>
      <c r="BG41" s="30">
        <f t="shared" si="28"/>
        <v>0</v>
      </c>
    </row>
    <row r="42" spans="1:59" ht="15" customHeight="1">
      <c r="A42" s="26">
        <v>35</v>
      </c>
      <c r="B42" s="27" t="s">
        <v>24</v>
      </c>
      <c r="C42" s="79">
        <f>'По області середня'!M40</f>
        <v>39.78</v>
      </c>
      <c r="D42" s="29">
        <f>'По області середня'!O40</f>
        <v>41.97</v>
      </c>
      <c r="E42" s="70">
        <f>'По області середня'!Q40</f>
        <v>40.86</v>
      </c>
      <c r="F42" s="71"/>
      <c r="G42" s="72"/>
      <c r="H42" s="81"/>
      <c r="I42" s="80"/>
      <c r="J42" s="32"/>
      <c r="K42" s="73"/>
      <c r="L42" s="81"/>
      <c r="M42" s="80"/>
      <c r="N42" s="32"/>
      <c r="O42" s="73"/>
      <c r="P42" s="81"/>
      <c r="Q42" s="80"/>
      <c r="R42" s="32"/>
      <c r="S42" s="73"/>
      <c r="T42" s="81"/>
      <c r="U42" s="80"/>
      <c r="V42" s="32"/>
      <c r="W42" s="73"/>
      <c r="X42" s="81"/>
      <c r="Y42" s="80"/>
      <c r="Z42" s="32"/>
      <c r="AA42" s="73"/>
      <c r="AB42" s="81"/>
      <c r="AC42" s="33"/>
      <c r="AD42" s="31" t="e">
        <f t="shared" si="29"/>
        <v>#NUM!</v>
      </c>
      <c r="AE42" s="29">
        <f t="shared" si="0"/>
        <v>0</v>
      </c>
      <c r="AF42" s="15">
        <f t="shared" si="1"/>
        <v>1</v>
      </c>
      <c r="AG42" s="16">
        <f t="shared" si="2"/>
        <v>0</v>
      </c>
      <c r="AH42" s="15">
        <f t="shared" si="3"/>
        <v>1</v>
      </c>
      <c r="AI42" s="16">
        <f t="shared" si="4"/>
        <v>0</v>
      </c>
      <c r="AJ42" s="54">
        <f t="shared" si="5"/>
        <v>0</v>
      </c>
      <c r="AK42" s="54">
        <f t="shared" si="6"/>
        <v>0</v>
      </c>
      <c r="AL42" s="30">
        <f t="shared" si="7"/>
        <v>0</v>
      </c>
      <c r="AM42" s="30">
        <f t="shared" si="8"/>
        <v>0</v>
      </c>
      <c r="AN42" s="55">
        <f t="shared" si="9"/>
        <v>0</v>
      </c>
      <c r="AO42" s="55">
        <f t="shared" si="10"/>
        <v>0</v>
      </c>
      <c r="AP42" s="30">
        <f t="shared" si="11"/>
        <v>0</v>
      </c>
      <c r="AQ42" s="30">
        <f t="shared" si="12"/>
        <v>0</v>
      </c>
      <c r="AR42" s="55">
        <f t="shared" si="13"/>
        <v>0</v>
      </c>
      <c r="AS42" s="55">
        <f t="shared" si="14"/>
        <v>0</v>
      </c>
      <c r="AT42" s="30">
        <f t="shared" si="15"/>
        <v>0</v>
      </c>
      <c r="AU42" s="30">
        <f t="shared" si="16"/>
        <v>0</v>
      </c>
      <c r="AV42" s="55">
        <f t="shared" si="17"/>
        <v>0</v>
      </c>
      <c r="AW42" s="55">
        <f t="shared" si="18"/>
        <v>0</v>
      </c>
      <c r="AX42" s="30">
        <f t="shared" si="19"/>
        <v>0</v>
      </c>
      <c r="AY42" s="30">
        <f t="shared" si="20"/>
        <v>0</v>
      </c>
      <c r="AZ42" s="55">
        <f t="shared" si="21"/>
        <v>0</v>
      </c>
      <c r="BA42" s="55">
        <f t="shared" si="22"/>
        <v>0</v>
      </c>
      <c r="BB42" s="30">
        <f t="shared" si="23"/>
        <v>0</v>
      </c>
      <c r="BC42" s="30">
        <f t="shared" si="24"/>
        <v>0</v>
      </c>
      <c r="BD42" s="55">
        <f t="shared" si="25"/>
        <v>0</v>
      </c>
      <c r="BE42" s="55">
        <f t="shared" si="26"/>
        <v>0</v>
      </c>
      <c r="BF42" s="30">
        <f t="shared" si="27"/>
        <v>0</v>
      </c>
      <c r="BG42" s="30">
        <f t="shared" si="28"/>
        <v>0</v>
      </c>
    </row>
    <row r="43" spans="1:59" ht="15" customHeight="1">
      <c r="A43" s="26">
        <v>36</v>
      </c>
      <c r="B43" s="27" t="s">
        <v>25</v>
      </c>
      <c r="C43" s="79">
        <f>'По області середня'!M41</f>
        <v>53.23</v>
      </c>
      <c r="D43" s="29">
        <f>'По області середня'!O41</f>
        <v>55.85</v>
      </c>
      <c r="E43" s="70">
        <f>'По області середня'!Q41</f>
        <v>54.53</v>
      </c>
      <c r="F43" s="71"/>
      <c r="G43" s="72"/>
      <c r="H43" s="81"/>
      <c r="I43" s="80"/>
      <c r="J43" s="32"/>
      <c r="K43" s="73"/>
      <c r="L43" s="81"/>
      <c r="M43" s="80"/>
      <c r="N43" s="32"/>
      <c r="O43" s="73"/>
      <c r="P43" s="81"/>
      <c r="Q43" s="80"/>
      <c r="R43" s="32"/>
      <c r="S43" s="73"/>
      <c r="T43" s="81"/>
      <c r="U43" s="80"/>
      <c r="V43" s="32"/>
      <c r="W43" s="73"/>
      <c r="X43" s="81"/>
      <c r="Y43" s="80"/>
      <c r="Z43" s="32"/>
      <c r="AA43" s="73"/>
      <c r="AB43" s="81"/>
      <c r="AC43" s="33"/>
      <c r="AD43" s="31" t="e">
        <f t="shared" si="29"/>
        <v>#NUM!</v>
      </c>
      <c r="AE43" s="29">
        <f t="shared" si="0"/>
        <v>0</v>
      </c>
      <c r="AF43" s="15">
        <f t="shared" si="1"/>
        <v>1</v>
      </c>
      <c r="AG43" s="16">
        <f t="shared" si="2"/>
        <v>0</v>
      </c>
      <c r="AH43" s="15">
        <f t="shared" si="3"/>
        <v>1</v>
      </c>
      <c r="AI43" s="16">
        <f t="shared" si="4"/>
        <v>0</v>
      </c>
      <c r="AJ43" s="54">
        <f t="shared" si="5"/>
        <v>0</v>
      </c>
      <c r="AK43" s="54">
        <f t="shared" si="6"/>
        <v>0</v>
      </c>
      <c r="AL43" s="30">
        <f t="shared" si="7"/>
        <v>0</v>
      </c>
      <c r="AM43" s="30">
        <f t="shared" si="8"/>
        <v>0</v>
      </c>
      <c r="AN43" s="55">
        <f t="shared" si="9"/>
        <v>0</v>
      </c>
      <c r="AO43" s="55">
        <f t="shared" si="10"/>
        <v>0</v>
      </c>
      <c r="AP43" s="30">
        <f t="shared" si="11"/>
        <v>0</v>
      </c>
      <c r="AQ43" s="30">
        <f t="shared" si="12"/>
        <v>0</v>
      </c>
      <c r="AR43" s="55">
        <f t="shared" si="13"/>
        <v>0</v>
      </c>
      <c r="AS43" s="55">
        <f t="shared" si="14"/>
        <v>0</v>
      </c>
      <c r="AT43" s="30">
        <f t="shared" si="15"/>
        <v>0</v>
      </c>
      <c r="AU43" s="30">
        <f t="shared" si="16"/>
        <v>0</v>
      </c>
      <c r="AV43" s="55">
        <f t="shared" si="17"/>
        <v>0</v>
      </c>
      <c r="AW43" s="55">
        <f t="shared" si="18"/>
        <v>0</v>
      </c>
      <c r="AX43" s="30">
        <f t="shared" si="19"/>
        <v>0</v>
      </c>
      <c r="AY43" s="30">
        <f t="shared" si="20"/>
        <v>0</v>
      </c>
      <c r="AZ43" s="55">
        <f t="shared" si="21"/>
        <v>0</v>
      </c>
      <c r="BA43" s="55">
        <f t="shared" si="22"/>
        <v>0</v>
      </c>
      <c r="BB43" s="30">
        <f t="shared" si="23"/>
        <v>0</v>
      </c>
      <c r="BC43" s="30">
        <f t="shared" si="24"/>
        <v>0</v>
      </c>
      <c r="BD43" s="55">
        <f t="shared" si="25"/>
        <v>0</v>
      </c>
      <c r="BE43" s="55">
        <f t="shared" si="26"/>
        <v>0</v>
      </c>
      <c r="BF43" s="30">
        <f t="shared" si="27"/>
        <v>0</v>
      </c>
      <c r="BG43" s="30">
        <f t="shared" si="28"/>
        <v>0</v>
      </c>
    </row>
    <row r="44" spans="1:59" ht="15" customHeight="1">
      <c r="A44" s="26">
        <v>37</v>
      </c>
      <c r="B44" s="27" t="s">
        <v>134</v>
      </c>
      <c r="C44" s="79">
        <f>'По області середня'!M42</f>
        <v>14.82</v>
      </c>
      <c r="D44" s="29">
        <f>'По області середня'!O42</f>
        <v>16.07</v>
      </c>
      <c r="E44" s="70">
        <f>'По області середня'!Q42</f>
        <v>15.43</v>
      </c>
      <c r="F44" s="71"/>
      <c r="G44" s="72"/>
      <c r="H44" s="81"/>
      <c r="I44" s="80"/>
      <c r="J44" s="32"/>
      <c r="K44" s="73"/>
      <c r="L44" s="81"/>
      <c r="M44" s="80"/>
      <c r="N44" s="32"/>
      <c r="O44" s="73"/>
      <c r="P44" s="81"/>
      <c r="Q44" s="80"/>
      <c r="R44" s="32"/>
      <c r="S44" s="73"/>
      <c r="T44" s="81"/>
      <c r="U44" s="80"/>
      <c r="V44" s="32"/>
      <c r="W44" s="73"/>
      <c r="X44" s="81"/>
      <c r="Y44" s="80"/>
      <c r="Z44" s="32"/>
      <c r="AA44" s="73"/>
      <c r="AB44" s="81"/>
      <c r="AC44" s="33"/>
      <c r="AD44" s="31" t="e">
        <f t="shared" si="29"/>
        <v>#NUM!</v>
      </c>
      <c r="AE44" s="29">
        <f t="shared" si="0"/>
        <v>0</v>
      </c>
      <c r="AF44" s="15">
        <f t="shared" si="1"/>
        <v>1</v>
      </c>
      <c r="AG44" s="16">
        <f t="shared" si="2"/>
        <v>0</v>
      </c>
      <c r="AH44" s="15">
        <f t="shared" si="3"/>
        <v>1</v>
      </c>
      <c r="AI44" s="16">
        <f t="shared" si="4"/>
        <v>0</v>
      </c>
      <c r="AJ44" s="54">
        <f t="shared" si="5"/>
        <v>0</v>
      </c>
      <c r="AK44" s="54">
        <f t="shared" si="6"/>
        <v>0</v>
      </c>
      <c r="AL44" s="30">
        <f t="shared" si="7"/>
        <v>0</v>
      </c>
      <c r="AM44" s="30">
        <f t="shared" si="8"/>
        <v>0</v>
      </c>
      <c r="AN44" s="55">
        <f t="shared" si="9"/>
        <v>0</v>
      </c>
      <c r="AO44" s="55">
        <f t="shared" si="10"/>
        <v>0</v>
      </c>
      <c r="AP44" s="30">
        <f t="shared" si="11"/>
        <v>0</v>
      </c>
      <c r="AQ44" s="30">
        <f t="shared" si="12"/>
        <v>0</v>
      </c>
      <c r="AR44" s="55">
        <f t="shared" si="13"/>
        <v>0</v>
      </c>
      <c r="AS44" s="55">
        <f t="shared" si="14"/>
        <v>0</v>
      </c>
      <c r="AT44" s="30">
        <f t="shared" si="15"/>
        <v>0</v>
      </c>
      <c r="AU44" s="30">
        <f t="shared" si="16"/>
        <v>0</v>
      </c>
      <c r="AV44" s="55">
        <f t="shared" si="17"/>
        <v>0</v>
      </c>
      <c r="AW44" s="55">
        <f t="shared" si="18"/>
        <v>0</v>
      </c>
      <c r="AX44" s="30">
        <f t="shared" si="19"/>
        <v>0</v>
      </c>
      <c r="AY44" s="30">
        <f t="shared" si="20"/>
        <v>0</v>
      </c>
      <c r="AZ44" s="55">
        <f t="shared" si="21"/>
        <v>0</v>
      </c>
      <c r="BA44" s="55">
        <f t="shared" si="22"/>
        <v>0</v>
      </c>
      <c r="BB44" s="30">
        <f t="shared" si="23"/>
        <v>0</v>
      </c>
      <c r="BC44" s="30">
        <f t="shared" si="24"/>
        <v>0</v>
      </c>
      <c r="BD44" s="55">
        <f t="shared" si="25"/>
        <v>0</v>
      </c>
      <c r="BE44" s="55">
        <f t="shared" si="26"/>
        <v>0</v>
      </c>
      <c r="BF44" s="30">
        <f t="shared" si="27"/>
        <v>0</v>
      </c>
      <c r="BG44" s="30">
        <f t="shared" si="28"/>
        <v>0</v>
      </c>
    </row>
    <row r="45" spans="1:59" ht="15" customHeight="1">
      <c r="A45" s="26">
        <v>38</v>
      </c>
      <c r="B45" s="27" t="s">
        <v>135</v>
      </c>
      <c r="C45" s="79" t="str">
        <f>'По області середня'!M43</f>
        <v> </v>
      </c>
      <c r="D45" s="29" t="str">
        <f>'По області середня'!O43</f>
        <v> </v>
      </c>
      <c r="E45" s="70" t="str">
        <f>'По області середня'!Q43</f>
        <v> </v>
      </c>
      <c r="F45" s="71"/>
      <c r="G45" s="72"/>
      <c r="H45" s="81"/>
      <c r="I45" s="80"/>
      <c r="J45" s="32"/>
      <c r="K45" s="73"/>
      <c r="L45" s="81"/>
      <c r="M45" s="80"/>
      <c r="N45" s="32"/>
      <c r="O45" s="73"/>
      <c r="P45" s="81"/>
      <c r="Q45" s="80"/>
      <c r="R45" s="32"/>
      <c r="S45" s="73"/>
      <c r="T45" s="81"/>
      <c r="U45" s="80"/>
      <c r="V45" s="32"/>
      <c r="W45" s="73"/>
      <c r="X45" s="81"/>
      <c r="Y45" s="80"/>
      <c r="Z45" s="32"/>
      <c r="AA45" s="73"/>
      <c r="AB45" s="81"/>
      <c r="AC45" s="33"/>
      <c r="AD45" s="31" t="e">
        <f t="shared" si="29"/>
        <v>#NUM!</v>
      </c>
      <c r="AE45" s="29">
        <f t="shared" si="0"/>
        <v>0</v>
      </c>
      <c r="AF45" s="15">
        <f t="shared" si="1"/>
        <v>1</v>
      </c>
      <c r="AG45" s="16">
        <f t="shared" si="2"/>
        <v>0</v>
      </c>
      <c r="AH45" s="15">
        <f t="shared" si="3"/>
        <v>1</v>
      </c>
      <c r="AI45" s="16">
        <f t="shared" si="4"/>
        <v>0</v>
      </c>
      <c r="AJ45" s="54">
        <f t="shared" si="5"/>
        <v>0</v>
      </c>
      <c r="AK45" s="54">
        <f t="shared" si="6"/>
        <v>0</v>
      </c>
      <c r="AL45" s="30">
        <f t="shared" si="7"/>
        <v>0</v>
      </c>
      <c r="AM45" s="30">
        <f t="shared" si="8"/>
        <v>0</v>
      </c>
      <c r="AN45" s="55">
        <f t="shared" si="9"/>
        <v>0</v>
      </c>
      <c r="AO45" s="55">
        <f t="shared" si="10"/>
        <v>0</v>
      </c>
      <c r="AP45" s="30">
        <f t="shared" si="11"/>
        <v>0</v>
      </c>
      <c r="AQ45" s="30">
        <f t="shared" si="12"/>
        <v>0</v>
      </c>
      <c r="AR45" s="55">
        <f t="shared" si="13"/>
        <v>0</v>
      </c>
      <c r="AS45" s="55">
        <f t="shared" si="14"/>
        <v>0</v>
      </c>
      <c r="AT45" s="30">
        <f t="shared" si="15"/>
        <v>0</v>
      </c>
      <c r="AU45" s="30">
        <f t="shared" si="16"/>
        <v>0</v>
      </c>
      <c r="AV45" s="55">
        <f t="shared" si="17"/>
        <v>0</v>
      </c>
      <c r="AW45" s="55">
        <f t="shared" si="18"/>
        <v>0</v>
      </c>
      <c r="AX45" s="30">
        <f t="shared" si="19"/>
        <v>0</v>
      </c>
      <c r="AY45" s="30">
        <f t="shared" si="20"/>
        <v>0</v>
      </c>
      <c r="AZ45" s="55">
        <f t="shared" si="21"/>
        <v>0</v>
      </c>
      <c r="BA45" s="55">
        <f t="shared" si="22"/>
        <v>0</v>
      </c>
      <c r="BB45" s="30">
        <f t="shared" si="23"/>
        <v>0</v>
      </c>
      <c r="BC45" s="30">
        <f t="shared" si="24"/>
        <v>0</v>
      </c>
      <c r="BD45" s="55">
        <f t="shared" si="25"/>
        <v>0</v>
      </c>
      <c r="BE45" s="55">
        <f t="shared" si="26"/>
        <v>0</v>
      </c>
      <c r="BF45" s="30">
        <f t="shared" si="27"/>
        <v>0</v>
      </c>
      <c r="BG45" s="30">
        <f t="shared" si="28"/>
        <v>0</v>
      </c>
    </row>
    <row r="46" spans="1:59" ht="15" customHeight="1">
      <c r="A46" s="26">
        <v>39</v>
      </c>
      <c r="B46" s="27" t="s">
        <v>41</v>
      </c>
      <c r="C46" s="79">
        <f>'По області середня'!M44</f>
        <v>9.08</v>
      </c>
      <c r="D46" s="29">
        <f>'По області середня'!O44</f>
        <v>10.39</v>
      </c>
      <c r="E46" s="70">
        <f>'По області середня'!Q44</f>
        <v>9.72</v>
      </c>
      <c r="F46" s="71"/>
      <c r="G46" s="72"/>
      <c r="H46" s="81"/>
      <c r="I46" s="80"/>
      <c r="J46" s="32"/>
      <c r="K46" s="73"/>
      <c r="L46" s="81"/>
      <c r="M46" s="80"/>
      <c r="N46" s="32"/>
      <c r="O46" s="73"/>
      <c r="P46" s="81"/>
      <c r="Q46" s="80"/>
      <c r="R46" s="32"/>
      <c r="S46" s="73"/>
      <c r="T46" s="81"/>
      <c r="U46" s="80"/>
      <c r="V46" s="32"/>
      <c r="W46" s="73"/>
      <c r="X46" s="81"/>
      <c r="Y46" s="80"/>
      <c r="Z46" s="32"/>
      <c r="AA46" s="73"/>
      <c r="AB46" s="81"/>
      <c r="AC46" s="33"/>
      <c r="AD46" s="31" t="e">
        <f t="shared" si="29"/>
        <v>#NUM!</v>
      </c>
      <c r="AE46" s="29">
        <f t="shared" si="0"/>
        <v>0</v>
      </c>
      <c r="AF46" s="15">
        <f t="shared" si="1"/>
        <v>1</v>
      </c>
      <c r="AG46" s="16">
        <f t="shared" si="2"/>
        <v>0</v>
      </c>
      <c r="AH46" s="15">
        <f t="shared" si="3"/>
        <v>1</v>
      </c>
      <c r="AI46" s="16">
        <f t="shared" si="4"/>
        <v>0</v>
      </c>
      <c r="AJ46" s="54">
        <f t="shared" si="5"/>
        <v>0</v>
      </c>
      <c r="AK46" s="54">
        <f t="shared" si="6"/>
        <v>0</v>
      </c>
      <c r="AL46" s="30">
        <f t="shared" si="7"/>
        <v>0</v>
      </c>
      <c r="AM46" s="30">
        <f t="shared" si="8"/>
        <v>0</v>
      </c>
      <c r="AN46" s="55">
        <f t="shared" si="9"/>
        <v>0</v>
      </c>
      <c r="AO46" s="55">
        <f t="shared" si="10"/>
        <v>0</v>
      </c>
      <c r="AP46" s="30">
        <f t="shared" si="11"/>
        <v>0</v>
      </c>
      <c r="AQ46" s="30">
        <f t="shared" si="12"/>
        <v>0</v>
      </c>
      <c r="AR46" s="55">
        <f t="shared" si="13"/>
        <v>0</v>
      </c>
      <c r="AS46" s="55">
        <f t="shared" si="14"/>
        <v>0</v>
      </c>
      <c r="AT46" s="30">
        <f t="shared" si="15"/>
        <v>0</v>
      </c>
      <c r="AU46" s="30">
        <f t="shared" si="16"/>
        <v>0</v>
      </c>
      <c r="AV46" s="55">
        <f t="shared" si="17"/>
        <v>0</v>
      </c>
      <c r="AW46" s="55">
        <f t="shared" si="18"/>
        <v>0</v>
      </c>
      <c r="AX46" s="30">
        <f t="shared" si="19"/>
        <v>0</v>
      </c>
      <c r="AY46" s="30">
        <f t="shared" si="20"/>
        <v>0</v>
      </c>
      <c r="AZ46" s="55">
        <f t="shared" si="21"/>
        <v>0</v>
      </c>
      <c r="BA46" s="55">
        <f t="shared" si="22"/>
        <v>0</v>
      </c>
      <c r="BB46" s="30">
        <f t="shared" si="23"/>
        <v>0</v>
      </c>
      <c r="BC46" s="30">
        <f t="shared" si="24"/>
        <v>0</v>
      </c>
      <c r="BD46" s="55">
        <f t="shared" si="25"/>
        <v>0</v>
      </c>
      <c r="BE46" s="55">
        <f t="shared" si="26"/>
        <v>0</v>
      </c>
      <c r="BF46" s="30">
        <f t="shared" si="27"/>
        <v>0</v>
      </c>
      <c r="BG46" s="30">
        <f t="shared" si="28"/>
        <v>0</v>
      </c>
    </row>
    <row r="47" spans="1:59" ht="15" customHeight="1">
      <c r="A47" s="26">
        <v>40</v>
      </c>
      <c r="B47" s="27" t="s">
        <v>27</v>
      </c>
      <c r="C47" s="79">
        <f>'По області середня'!M45</f>
        <v>61.96</v>
      </c>
      <c r="D47" s="29">
        <f>'По області середня'!O45</f>
        <v>76.92</v>
      </c>
      <c r="E47" s="70">
        <f>'По області середня'!Q45</f>
        <v>69.03</v>
      </c>
      <c r="F47" s="71"/>
      <c r="G47" s="72"/>
      <c r="H47" s="81"/>
      <c r="I47" s="80"/>
      <c r="J47" s="32"/>
      <c r="K47" s="73"/>
      <c r="L47" s="81"/>
      <c r="M47" s="80"/>
      <c r="N47" s="32"/>
      <c r="O47" s="73"/>
      <c r="P47" s="81"/>
      <c r="Q47" s="80"/>
      <c r="R47" s="32"/>
      <c r="S47" s="73"/>
      <c r="T47" s="81"/>
      <c r="U47" s="80"/>
      <c r="V47" s="32"/>
      <c r="W47" s="73"/>
      <c r="X47" s="81"/>
      <c r="Y47" s="80"/>
      <c r="Z47" s="32"/>
      <c r="AA47" s="73"/>
      <c r="AB47" s="81"/>
      <c r="AC47" s="33"/>
      <c r="AD47" s="31" t="e">
        <f t="shared" si="29"/>
        <v>#NUM!</v>
      </c>
      <c r="AE47" s="29">
        <f t="shared" si="0"/>
        <v>0</v>
      </c>
      <c r="AF47" s="15">
        <f t="shared" si="1"/>
        <v>1</v>
      </c>
      <c r="AG47" s="16">
        <f t="shared" si="2"/>
        <v>0</v>
      </c>
      <c r="AH47" s="15">
        <f t="shared" si="3"/>
        <v>1</v>
      </c>
      <c r="AI47" s="16">
        <f t="shared" si="4"/>
        <v>0</v>
      </c>
      <c r="AJ47" s="54">
        <f t="shared" si="5"/>
        <v>0</v>
      </c>
      <c r="AK47" s="54">
        <f t="shared" si="6"/>
        <v>0</v>
      </c>
      <c r="AL47" s="30">
        <f t="shared" si="7"/>
        <v>0</v>
      </c>
      <c r="AM47" s="30">
        <f t="shared" si="8"/>
        <v>0</v>
      </c>
      <c r="AN47" s="55">
        <f t="shared" si="9"/>
        <v>0</v>
      </c>
      <c r="AO47" s="55">
        <f t="shared" si="10"/>
        <v>0</v>
      </c>
      <c r="AP47" s="30">
        <f t="shared" si="11"/>
        <v>0</v>
      </c>
      <c r="AQ47" s="30">
        <f t="shared" si="12"/>
        <v>0</v>
      </c>
      <c r="AR47" s="55">
        <f t="shared" si="13"/>
        <v>0</v>
      </c>
      <c r="AS47" s="55">
        <f t="shared" si="14"/>
        <v>0</v>
      </c>
      <c r="AT47" s="30">
        <f t="shared" si="15"/>
        <v>0</v>
      </c>
      <c r="AU47" s="30">
        <f t="shared" si="16"/>
        <v>0</v>
      </c>
      <c r="AV47" s="55">
        <f t="shared" si="17"/>
        <v>0</v>
      </c>
      <c r="AW47" s="55">
        <f t="shared" si="18"/>
        <v>0</v>
      </c>
      <c r="AX47" s="30">
        <f t="shared" si="19"/>
        <v>0</v>
      </c>
      <c r="AY47" s="30">
        <f t="shared" si="20"/>
        <v>0</v>
      </c>
      <c r="AZ47" s="55">
        <f t="shared" si="21"/>
        <v>0</v>
      </c>
      <c r="BA47" s="55">
        <f t="shared" si="22"/>
        <v>0</v>
      </c>
      <c r="BB47" s="30">
        <f t="shared" si="23"/>
        <v>0</v>
      </c>
      <c r="BC47" s="30">
        <f t="shared" si="24"/>
        <v>0</v>
      </c>
      <c r="BD47" s="55">
        <f t="shared" si="25"/>
        <v>0</v>
      </c>
      <c r="BE47" s="55">
        <f t="shared" si="26"/>
        <v>0</v>
      </c>
      <c r="BF47" s="30">
        <f t="shared" si="27"/>
        <v>0</v>
      </c>
      <c r="BG47" s="30">
        <f t="shared" si="28"/>
        <v>0</v>
      </c>
    </row>
    <row r="48" spans="1:59" ht="15" customHeight="1">
      <c r="A48" s="26">
        <v>41</v>
      </c>
      <c r="B48" s="27" t="s">
        <v>138</v>
      </c>
      <c r="C48" s="79">
        <f>'По області середня'!M46</f>
        <v>68.8</v>
      </c>
      <c r="D48" s="29">
        <f>'По області середня'!O46</f>
        <v>84.23</v>
      </c>
      <c r="E48" s="70">
        <f>'По області середня'!Q46</f>
        <v>76.13</v>
      </c>
      <c r="F48" s="71"/>
      <c r="G48" s="72"/>
      <c r="H48" s="81"/>
      <c r="I48" s="80"/>
      <c r="J48" s="32"/>
      <c r="K48" s="73"/>
      <c r="L48" s="81"/>
      <c r="M48" s="80"/>
      <c r="N48" s="32"/>
      <c r="O48" s="73"/>
      <c r="P48" s="81"/>
      <c r="Q48" s="80"/>
      <c r="R48" s="32"/>
      <c r="S48" s="73"/>
      <c r="T48" s="81"/>
      <c r="U48" s="80"/>
      <c r="V48" s="32"/>
      <c r="W48" s="73"/>
      <c r="X48" s="81"/>
      <c r="Y48" s="80"/>
      <c r="Z48" s="32"/>
      <c r="AA48" s="73"/>
      <c r="AB48" s="81"/>
      <c r="AC48" s="33"/>
      <c r="AD48" s="31" t="e">
        <f t="shared" si="29"/>
        <v>#NUM!</v>
      </c>
      <c r="AE48" s="29">
        <f t="shared" si="0"/>
        <v>0</v>
      </c>
      <c r="AF48" s="15">
        <f t="shared" si="1"/>
        <v>1</v>
      </c>
      <c r="AG48" s="16">
        <f t="shared" si="2"/>
        <v>0</v>
      </c>
      <c r="AH48" s="15">
        <f t="shared" si="3"/>
        <v>1</v>
      </c>
      <c r="AI48" s="16">
        <f t="shared" si="4"/>
        <v>0</v>
      </c>
      <c r="AJ48" s="54">
        <f t="shared" si="5"/>
        <v>0</v>
      </c>
      <c r="AK48" s="54">
        <f t="shared" si="6"/>
        <v>0</v>
      </c>
      <c r="AL48" s="30">
        <f t="shared" si="7"/>
        <v>0</v>
      </c>
      <c r="AM48" s="30">
        <f t="shared" si="8"/>
        <v>0</v>
      </c>
      <c r="AN48" s="55">
        <f t="shared" si="9"/>
        <v>0</v>
      </c>
      <c r="AO48" s="55">
        <f t="shared" si="10"/>
        <v>0</v>
      </c>
      <c r="AP48" s="30">
        <f t="shared" si="11"/>
        <v>0</v>
      </c>
      <c r="AQ48" s="30">
        <f t="shared" si="12"/>
        <v>0</v>
      </c>
      <c r="AR48" s="55">
        <f t="shared" si="13"/>
        <v>0</v>
      </c>
      <c r="AS48" s="55">
        <f t="shared" si="14"/>
        <v>0</v>
      </c>
      <c r="AT48" s="30">
        <f t="shared" si="15"/>
        <v>0</v>
      </c>
      <c r="AU48" s="30">
        <f t="shared" si="16"/>
        <v>0</v>
      </c>
      <c r="AV48" s="55">
        <f t="shared" si="17"/>
        <v>0</v>
      </c>
      <c r="AW48" s="55">
        <f t="shared" si="18"/>
        <v>0</v>
      </c>
      <c r="AX48" s="30">
        <f t="shared" si="19"/>
        <v>0</v>
      </c>
      <c r="AY48" s="30">
        <f t="shared" si="20"/>
        <v>0</v>
      </c>
      <c r="AZ48" s="55">
        <f t="shared" si="21"/>
        <v>0</v>
      </c>
      <c r="BA48" s="55">
        <f t="shared" si="22"/>
        <v>0</v>
      </c>
      <c r="BB48" s="30">
        <f t="shared" si="23"/>
        <v>0</v>
      </c>
      <c r="BC48" s="30">
        <f t="shared" si="24"/>
        <v>0</v>
      </c>
      <c r="BD48" s="55">
        <f t="shared" si="25"/>
        <v>0</v>
      </c>
      <c r="BE48" s="55">
        <f t="shared" si="26"/>
        <v>0</v>
      </c>
      <c r="BF48" s="30">
        <f t="shared" si="27"/>
        <v>0</v>
      </c>
      <c r="BG48" s="30">
        <f t="shared" si="28"/>
        <v>0</v>
      </c>
    </row>
    <row r="49" spans="1:59" ht="15" customHeight="1">
      <c r="A49" s="26">
        <v>42</v>
      </c>
      <c r="B49" s="27" t="s">
        <v>28</v>
      </c>
      <c r="C49" s="79">
        <f>'По області середня'!M47</f>
        <v>34.64</v>
      </c>
      <c r="D49" s="29">
        <f>'По області середня'!O47</f>
        <v>36.23</v>
      </c>
      <c r="E49" s="70">
        <f>'По області середня'!Q47</f>
        <v>35.43</v>
      </c>
      <c r="F49" s="71"/>
      <c r="G49" s="72"/>
      <c r="H49" s="81"/>
      <c r="I49" s="80"/>
      <c r="J49" s="32"/>
      <c r="K49" s="73"/>
      <c r="L49" s="81"/>
      <c r="M49" s="80"/>
      <c r="N49" s="32"/>
      <c r="O49" s="73"/>
      <c r="P49" s="81"/>
      <c r="Q49" s="80"/>
      <c r="R49" s="32"/>
      <c r="S49" s="73"/>
      <c r="T49" s="81"/>
      <c r="U49" s="80"/>
      <c r="V49" s="32"/>
      <c r="W49" s="73"/>
      <c r="X49" s="81"/>
      <c r="Y49" s="80"/>
      <c r="Z49" s="32"/>
      <c r="AA49" s="73"/>
      <c r="AB49" s="81"/>
      <c r="AC49" s="33"/>
      <c r="AD49" s="31" t="e">
        <f t="shared" si="29"/>
        <v>#NUM!</v>
      </c>
      <c r="AE49" s="29">
        <f t="shared" si="0"/>
        <v>0</v>
      </c>
      <c r="AF49" s="15">
        <f t="shared" si="1"/>
        <v>1</v>
      </c>
      <c r="AG49" s="16">
        <f t="shared" si="2"/>
        <v>0</v>
      </c>
      <c r="AH49" s="15">
        <f t="shared" si="3"/>
        <v>1</v>
      </c>
      <c r="AI49" s="16">
        <f t="shared" si="4"/>
        <v>0</v>
      </c>
      <c r="AJ49" s="54">
        <f t="shared" si="5"/>
        <v>0</v>
      </c>
      <c r="AK49" s="54">
        <f t="shared" si="6"/>
        <v>0</v>
      </c>
      <c r="AL49" s="30">
        <f t="shared" si="7"/>
        <v>0</v>
      </c>
      <c r="AM49" s="30">
        <f t="shared" si="8"/>
        <v>0</v>
      </c>
      <c r="AN49" s="55">
        <f t="shared" si="9"/>
        <v>0</v>
      </c>
      <c r="AO49" s="55">
        <f t="shared" si="10"/>
        <v>0</v>
      </c>
      <c r="AP49" s="30">
        <f t="shared" si="11"/>
        <v>0</v>
      </c>
      <c r="AQ49" s="30">
        <f t="shared" si="12"/>
        <v>0</v>
      </c>
      <c r="AR49" s="55">
        <f t="shared" si="13"/>
        <v>0</v>
      </c>
      <c r="AS49" s="55">
        <f t="shared" si="14"/>
        <v>0</v>
      </c>
      <c r="AT49" s="30">
        <f t="shared" si="15"/>
        <v>0</v>
      </c>
      <c r="AU49" s="30">
        <f t="shared" si="16"/>
        <v>0</v>
      </c>
      <c r="AV49" s="55">
        <f t="shared" si="17"/>
        <v>0</v>
      </c>
      <c r="AW49" s="55">
        <f t="shared" si="18"/>
        <v>0</v>
      </c>
      <c r="AX49" s="30">
        <f t="shared" si="19"/>
        <v>0</v>
      </c>
      <c r="AY49" s="30">
        <f t="shared" si="20"/>
        <v>0</v>
      </c>
      <c r="AZ49" s="55">
        <f t="shared" si="21"/>
        <v>0</v>
      </c>
      <c r="BA49" s="55">
        <f t="shared" si="22"/>
        <v>0</v>
      </c>
      <c r="BB49" s="30">
        <f t="shared" si="23"/>
        <v>0</v>
      </c>
      <c r="BC49" s="30">
        <f t="shared" si="24"/>
        <v>0</v>
      </c>
      <c r="BD49" s="55">
        <f t="shared" si="25"/>
        <v>0</v>
      </c>
      <c r="BE49" s="55">
        <f t="shared" si="26"/>
        <v>0</v>
      </c>
      <c r="BF49" s="30">
        <f t="shared" si="27"/>
        <v>0</v>
      </c>
      <c r="BG49" s="30">
        <f t="shared" si="28"/>
        <v>0</v>
      </c>
    </row>
    <row r="50" spans="1:59" ht="15" customHeight="1">
      <c r="A50" s="26">
        <v>43</v>
      </c>
      <c r="B50" s="27" t="s">
        <v>29</v>
      </c>
      <c r="C50" s="79">
        <f>'По області середня'!M48</f>
        <v>41.55</v>
      </c>
      <c r="D50" s="29">
        <f>'По області середня'!O48</f>
        <v>43.46</v>
      </c>
      <c r="E50" s="70">
        <f>'По області середня'!Q48</f>
        <v>42.49</v>
      </c>
      <c r="F50" s="71"/>
      <c r="G50" s="72"/>
      <c r="H50" s="81"/>
      <c r="I50" s="80"/>
      <c r="J50" s="32"/>
      <c r="K50" s="73"/>
      <c r="L50" s="81"/>
      <c r="M50" s="80"/>
      <c r="N50" s="32"/>
      <c r="O50" s="73"/>
      <c r="P50" s="81"/>
      <c r="Q50" s="80"/>
      <c r="R50" s="32"/>
      <c r="S50" s="73"/>
      <c r="T50" s="81"/>
      <c r="U50" s="80"/>
      <c r="V50" s="32"/>
      <c r="W50" s="73"/>
      <c r="X50" s="81"/>
      <c r="Y50" s="80"/>
      <c r="Z50" s="32"/>
      <c r="AA50" s="73"/>
      <c r="AB50" s="81"/>
      <c r="AC50" s="33"/>
      <c r="AD50" s="31" t="e">
        <f t="shared" si="29"/>
        <v>#NUM!</v>
      </c>
      <c r="AE50" s="29">
        <f t="shared" si="0"/>
        <v>0</v>
      </c>
      <c r="AF50" s="15">
        <f t="shared" si="1"/>
        <v>1</v>
      </c>
      <c r="AG50" s="16">
        <f t="shared" si="2"/>
        <v>0</v>
      </c>
      <c r="AH50" s="15">
        <f t="shared" si="3"/>
        <v>1</v>
      </c>
      <c r="AI50" s="16">
        <f t="shared" si="4"/>
        <v>0</v>
      </c>
      <c r="AJ50" s="54">
        <f t="shared" si="5"/>
        <v>0</v>
      </c>
      <c r="AK50" s="54">
        <f t="shared" si="6"/>
        <v>0</v>
      </c>
      <c r="AL50" s="30">
        <f t="shared" si="7"/>
        <v>0</v>
      </c>
      <c r="AM50" s="30">
        <f t="shared" si="8"/>
        <v>0</v>
      </c>
      <c r="AN50" s="55">
        <f t="shared" si="9"/>
        <v>0</v>
      </c>
      <c r="AO50" s="55">
        <f t="shared" si="10"/>
        <v>0</v>
      </c>
      <c r="AP50" s="30">
        <f t="shared" si="11"/>
        <v>0</v>
      </c>
      <c r="AQ50" s="30">
        <f t="shared" si="12"/>
        <v>0</v>
      </c>
      <c r="AR50" s="55">
        <f t="shared" si="13"/>
        <v>0</v>
      </c>
      <c r="AS50" s="55">
        <f t="shared" si="14"/>
        <v>0</v>
      </c>
      <c r="AT50" s="30">
        <f t="shared" si="15"/>
        <v>0</v>
      </c>
      <c r="AU50" s="30">
        <f t="shared" si="16"/>
        <v>0</v>
      </c>
      <c r="AV50" s="55">
        <f t="shared" si="17"/>
        <v>0</v>
      </c>
      <c r="AW50" s="55">
        <f t="shared" si="18"/>
        <v>0</v>
      </c>
      <c r="AX50" s="30">
        <f t="shared" si="19"/>
        <v>0</v>
      </c>
      <c r="AY50" s="30">
        <f t="shared" si="20"/>
        <v>0</v>
      </c>
      <c r="AZ50" s="55">
        <f t="shared" si="21"/>
        <v>0</v>
      </c>
      <c r="BA50" s="55">
        <f t="shared" si="22"/>
        <v>0</v>
      </c>
      <c r="BB50" s="30">
        <f t="shared" si="23"/>
        <v>0</v>
      </c>
      <c r="BC50" s="30">
        <f t="shared" si="24"/>
        <v>0</v>
      </c>
      <c r="BD50" s="55">
        <f t="shared" si="25"/>
        <v>0</v>
      </c>
      <c r="BE50" s="55">
        <f t="shared" si="26"/>
        <v>0</v>
      </c>
      <c r="BF50" s="30">
        <f t="shared" si="27"/>
        <v>0</v>
      </c>
      <c r="BG50" s="30">
        <f t="shared" si="28"/>
        <v>0</v>
      </c>
    </row>
    <row r="51" spans="1:59" ht="13.5" customHeight="1">
      <c r="A51" s="26">
        <v>44</v>
      </c>
      <c r="B51" s="27" t="s">
        <v>133</v>
      </c>
      <c r="C51" s="79">
        <f>'По області середня'!M49</f>
        <v>23.4</v>
      </c>
      <c r="D51" s="29">
        <f>'По області середня'!O49</f>
        <v>26.77</v>
      </c>
      <c r="E51" s="70">
        <f>'По області середня'!Q49</f>
        <v>25.03</v>
      </c>
      <c r="F51" s="71"/>
      <c r="G51" s="72"/>
      <c r="H51" s="81"/>
      <c r="I51" s="80"/>
      <c r="J51" s="32"/>
      <c r="K51" s="73"/>
      <c r="L51" s="81"/>
      <c r="M51" s="80"/>
      <c r="N51" s="32"/>
      <c r="O51" s="73"/>
      <c r="P51" s="81"/>
      <c r="Q51" s="80"/>
      <c r="R51" s="32"/>
      <c r="S51" s="73"/>
      <c r="T51" s="81"/>
      <c r="U51" s="80"/>
      <c r="V51" s="32"/>
      <c r="W51" s="73"/>
      <c r="X51" s="81"/>
      <c r="Y51" s="80"/>
      <c r="Z51" s="32"/>
      <c r="AA51" s="73"/>
      <c r="AB51" s="81"/>
      <c r="AC51" s="33"/>
      <c r="AD51" s="31" t="e">
        <f t="shared" si="29"/>
        <v>#NUM!</v>
      </c>
      <c r="AE51" s="29">
        <f t="shared" si="0"/>
        <v>0</v>
      </c>
      <c r="AF51" s="15">
        <f t="shared" si="1"/>
        <v>1</v>
      </c>
      <c r="AG51" s="16">
        <f t="shared" si="2"/>
        <v>0</v>
      </c>
      <c r="AH51" s="15">
        <f t="shared" si="3"/>
        <v>1</v>
      </c>
      <c r="AI51" s="16">
        <f t="shared" si="4"/>
        <v>0</v>
      </c>
      <c r="AJ51" s="54">
        <f t="shared" si="5"/>
        <v>0</v>
      </c>
      <c r="AK51" s="54">
        <f t="shared" si="6"/>
        <v>0</v>
      </c>
      <c r="AL51" s="30">
        <f t="shared" si="7"/>
        <v>0</v>
      </c>
      <c r="AM51" s="30">
        <f t="shared" si="8"/>
        <v>0</v>
      </c>
      <c r="AN51" s="55">
        <f t="shared" si="9"/>
        <v>0</v>
      </c>
      <c r="AO51" s="55">
        <f t="shared" si="10"/>
        <v>0</v>
      </c>
      <c r="AP51" s="30">
        <f t="shared" si="11"/>
        <v>0</v>
      </c>
      <c r="AQ51" s="30">
        <f t="shared" si="12"/>
        <v>0</v>
      </c>
      <c r="AR51" s="55">
        <f t="shared" si="13"/>
        <v>0</v>
      </c>
      <c r="AS51" s="55">
        <f t="shared" si="14"/>
        <v>0</v>
      </c>
      <c r="AT51" s="30">
        <f t="shared" si="15"/>
        <v>0</v>
      </c>
      <c r="AU51" s="30">
        <f t="shared" si="16"/>
        <v>0</v>
      </c>
      <c r="AV51" s="55">
        <f t="shared" si="17"/>
        <v>0</v>
      </c>
      <c r="AW51" s="55">
        <f t="shared" si="18"/>
        <v>0</v>
      </c>
      <c r="AX51" s="30">
        <f t="shared" si="19"/>
        <v>0</v>
      </c>
      <c r="AY51" s="30">
        <f t="shared" si="20"/>
        <v>0</v>
      </c>
      <c r="AZ51" s="55">
        <f t="shared" si="21"/>
        <v>0</v>
      </c>
      <c r="BA51" s="55">
        <f t="shared" si="22"/>
        <v>0</v>
      </c>
      <c r="BB51" s="30">
        <f t="shared" si="23"/>
        <v>0</v>
      </c>
      <c r="BC51" s="30">
        <f t="shared" si="24"/>
        <v>0</v>
      </c>
      <c r="BD51" s="55">
        <f t="shared" si="25"/>
        <v>0</v>
      </c>
      <c r="BE51" s="55">
        <f t="shared" si="26"/>
        <v>0</v>
      </c>
      <c r="BF51" s="30">
        <f t="shared" si="27"/>
        <v>0</v>
      </c>
      <c r="BG51" s="30">
        <f t="shared" si="28"/>
        <v>0</v>
      </c>
    </row>
    <row r="52" spans="1:59" ht="15" customHeight="1">
      <c r="A52" s="26">
        <v>45</v>
      </c>
      <c r="B52" s="27" t="s">
        <v>15</v>
      </c>
      <c r="C52" s="79">
        <f>'По області середня'!M50</f>
        <v>29.39</v>
      </c>
      <c r="D52" s="29">
        <f>'По області середня'!O50</f>
        <v>32.51</v>
      </c>
      <c r="E52" s="70">
        <f>'По області середня'!Q50</f>
        <v>30.91</v>
      </c>
      <c r="F52" s="71"/>
      <c r="G52" s="72"/>
      <c r="H52" s="81"/>
      <c r="I52" s="80"/>
      <c r="J52" s="32"/>
      <c r="K52" s="73"/>
      <c r="L52" s="81"/>
      <c r="M52" s="80"/>
      <c r="N52" s="32"/>
      <c r="O52" s="73"/>
      <c r="P52" s="81"/>
      <c r="Q52" s="80"/>
      <c r="R52" s="32"/>
      <c r="S52" s="73"/>
      <c r="T52" s="81"/>
      <c r="U52" s="80"/>
      <c r="V52" s="32"/>
      <c r="W52" s="73"/>
      <c r="X52" s="81"/>
      <c r="Y52" s="80"/>
      <c r="Z52" s="32"/>
      <c r="AA52" s="73"/>
      <c r="AB52" s="81"/>
      <c r="AC52" s="33"/>
      <c r="AD52" s="31" t="e">
        <f t="shared" si="29"/>
        <v>#NUM!</v>
      </c>
      <c r="AE52" s="29">
        <f t="shared" si="0"/>
        <v>0</v>
      </c>
      <c r="AF52" s="15">
        <f t="shared" si="1"/>
        <v>1</v>
      </c>
      <c r="AG52" s="16">
        <f t="shared" si="2"/>
        <v>0</v>
      </c>
      <c r="AH52" s="15">
        <f t="shared" si="3"/>
        <v>1</v>
      </c>
      <c r="AI52" s="16">
        <f t="shared" si="4"/>
        <v>0</v>
      </c>
      <c r="AJ52" s="54">
        <f t="shared" si="5"/>
        <v>0</v>
      </c>
      <c r="AK52" s="54">
        <f t="shared" si="6"/>
        <v>0</v>
      </c>
      <c r="AL52" s="30">
        <f t="shared" si="7"/>
        <v>0</v>
      </c>
      <c r="AM52" s="30">
        <f t="shared" si="8"/>
        <v>0</v>
      </c>
      <c r="AN52" s="55">
        <f t="shared" si="9"/>
        <v>0</v>
      </c>
      <c r="AO52" s="55">
        <f t="shared" si="10"/>
        <v>0</v>
      </c>
      <c r="AP52" s="30">
        <f t="shared" si="11"/>
        <v>0</v>
      </c>
      <c r="AQ52" s="30">
        <f t="shared" si="12"/>
        <v>0</v>
      </c>
      <c r="AR52" s="55">
        <f t="shared" si="13"/>
        <v>0</v>
      </c>
      <c r="AS52" s="55">
        <f t="shared" si="14"/>
        <v>0</v>
      </c>
      <c r="AT52" s="30">
        <f t="shared" si="15"/>
        <v>0</v>
      </c>
      <c r="AU52" s="30">
        <f t="shared" si="16"/>
        <v>0</v>
      </c>
      <c r="AV52" s="55">
        <f t="shared" si="17"/>
        <v>0</v>
      </c>
      <c r="AW52" s="55">
        <f t="shared" si="18"/>
        <v>0</v>
      </c>
      <c r="AX52" s="30">
        <f t="shared" si="19"/>
        <v>0</v>
      </c>
      <c r="AY52" s="30">
        <f t="shared" si="20"/>
        <v>0</v>
      </c>
      <c r="AZ52" s="55">
        <f t="shared" si="21"/>
        <v>0</v>
      </c>
      <c r="BA52" s="55">
        <f t="shared" si="22"/>
        <v>0</v>
      </c>
      <c r="BB52" s="30">
        <f t="shared" si="23"/>
        <v>0</v>
      </c>
      <c r="BC52" s="30">
        <f t="shared" si="24"/>
        <v>0</v>
      </c>
      <c r="BD52" s="55">
        <f t="shared" si="25"/>
        <v>0</v>
      </c>
      <c r="BE52" s="55">
        <f t="shared" si="26"/>
        <v>0</v>
      </c>
      <c r="BF52" s="30">
        <f t="shared" si="27"/>
        <v>0</v>
      </c>
      <c r="BG52" s="30">
        <f t="shared" si="28"/>
        <v>0</v>
      </c>
    </row>
    <row r="53" spans="1:59" ht="15" customHeight="1" thickBot="1">
      <c r="A53" s="26">
        <v>46</v>
      </c>
      <c r="B53" s="27" t="s">
        <v>31</v>
      </c>
      <c r="C53" s="79">
        <f>'По області середня'!M51</f>
        <v>31.77</v>
      </c>
      <c r="D53" s="29">
        <f>'По області середня'!O51</f>
        <v>42.23</v>
      </c>
      <c r="E53" s="70">
        <f>'По області середня'!Q51</f>
        <v>36.63</v>
      </c>
      <c r="F53" s="71"/>
      <c r="G53" s="72"/>
      <c r="H53" s="81"/>
      <c r="I53" s="80"/>
      <c r="J53" s="90"/>
      <c r="K53" s="74"/>
      <c r="L53" s="81"/>
      <c r="M53" s="80"/>
      <c r="N53" s="90"/>
      <c r="O53" s="74"/>
      <c r="P53" s="81"/>
      <c r="Q53" s="80"/>
      <c r="R53" s="90"/>
      <c r="S53" s="74"/>
      <c r="T53" s="81"/>
      <c r="U53" s="80"/>
      <c r="V53" s="90"/>
      <c r="W53" s="74"/>
      <c r="X53" s="81"/>
      <c r="Y53" s="80"/>
      <c r="Z53" s="90"/>
      <c r="AA53" s="74"/>
      <c r="AB53" s="81"/>
      <c r="AC53" s="33"/>
      <c r="AD53" s="31" t="e">
        <f t="shared" si="29"/>
        <v>#NUM!</v>
      </c>
      <c r="AE53" s="29">
        <f t="shared" si="0"/>
        <v>0</v>
      </c>
      <c r="AF53" s="15">
        <f t="shared" si="1"/>
        <v>1</v>
      </c>
      <c r="AG53" s="16">
        <f t="shared" si="2"/>
        <v>0</v>
      </c>
      <c r="AH53" s="15">
        <f t="shared" si="3"/>
        <v>1</v>
      </c>
      <c r="AI53" s="16">
        <f t="shared" si="4"/>
        <v>0</v>
      </c>
      <c r="AJ53" s="54">
        <f t="shared" si="5"/>
        <v>0</v>
      </c>
      <c r="AK53" s="54">
        <f t="shared" si="6"/>
        <v>0</v>
      </c>
      <c r="AL53" s="30">
        <f t="shared" si="7"/>
        <v>0</v>
      </c>
      <c r="AM53" s="30">
        <f t="shared" si="8"/>
        <v>0</v>
      </c>
      <c r="AN53" s="55">
        <f t="shared" si="9"/>
        <v>0</v>
      </c>
      <c r="AO53" s="55">
        <f t="shared" si="10"/>
        <v>0</v>
      </c>
      <c r="AP53" s="30">
        <f t="shared" si="11"/>
        <v>0</v>
      </c>
      <c r="AQ53" s="30">
        <f t="shared" si="12"/>
        <v>0</v>
      </c>
      <c r="AR53" s="55">
        <f t="shared" si="13"/>
        <v>0</v>
      </c>
      <c r="AS53" s="55">
        <f t="shared" si="14"/>
        <v>0</v>
      </c>
      <c r="AT53" s="30">
        <f t="shared" si="15"/>
        <v>0</v>
      </c>
      <c r="AU53" s="30">
        <f t="shared" si="16"/>
        <v>0</v>
      </c>
      <c r="AV53" s="55">
        <f t="shared" si="17"/>
        <v>0</v>
      </c>
      <c r="AW53" s="55">
        <f t="shared" si="18"/>
        <v>0</v>
      </c>
      <c r="AX53" s="30">
        <f t="shared" si="19"/>
        <v>0</v>
      </c>
      <c r="AY53" s="30">
        <f t="shared" si="20"/>
        <v>0</v>
      </c>
      <c r="AZ53" s="55">
        <f t="shared" si="21"/>
        <v>0</v>
      </c>
      <c r="BA53" s="55">
        <f t="shared" si="22"/>
        <v>0</v>
      </c>
      <c r="BB53" s="30">
        <f t="shared" si="23"/>
        <v>0</v>
      </c>
      <c r="BC53" s="30">
        <f t="shared" si="24"/>
        <v>0</v>
      </c>
      <c r="BD53" s="55">
        <f t="shared" si="25"/>
        <v>0</v>
      </c>
      <c r="BE53" s="55">
        <f t="shared" si="26"/>
        <v>0</v>
      </c>
      <c r="BF53" s="30">
        <f t="shared" si="27"/>
        <v>0</v>
      </c>
      <c r="BG53" s="30">
        <f t="shared" si="28"/>
        <v>0</v>
      </c>
    </row>
  </sheetData>
  <sheetProtection password="CE28" sheet="1" objects="1" scenarios="1" selectLockedCells="1"/>
  <mergeCells count="41">
    <mergeCell ref="T4:U4"/>
    <mergeCell ref="T5:U5"/>
    <mergeCell ref="T6:U6"/>
    <mergeCell ref="V4:W4"/>
    <mergeCell ref="V5:W5"/>
    <mergeCell ref="V6:W6"/>
    <mergeCell ref="P4:Q4"/>
    <mergeCell ref="P5:Q5"/>
    <mergeCell ref="P6:Q6"/>
    <mergeCell ref="R4:S4"/>
    <mergeCell ref="R5:S5"/>
    <mergeCell ref="R6:S6"/>
    <mergeCell ref="L4:M4"/>
    <mergeCell ref="L5:M5"/>
    <mergeCell ref="L6:M6"/>
    <mergeCell ref="N4:O4"/>
    <mergeCell ref="N5:O5"/>
    <mergeCell ref="N6:O6"/>
    <mergeCell ref="H4:I4"/>
    <mergeCell ref="J4:K4"/>
    <mergeCell ref="H5:I5"/>
    <mergeCell ref="H6:I6"/>
    <mergeCell ref="J5:K5"/>
    <mergeCell ref="J6:K6"/>
    <mergeCell ref="AB6:AC6"/>
    <mergeCell ref="X4:Y4"/>
    <mergeCell ref="X5:Y5"/>
    <mergeCell ref="X6:Y6"/>
    <mergeCell ref="Z4:AA4"/>
    <mergeCell ref="Z5:AA5"/>
    <mergeCell ref="Z6:AA6"/>
    <mergeCell ref="A1:AC1"/>
    <mergeCell ref="A2:AC2"/>
    <mergeCell ref="AB4:AC4"/>
    <mergeCell ref="AB5:AC5"/>
    <mergeCell ref="A4:A6"/>
    <mergeCell ref="C4:E6"/>
    <mergeCell ref="F4:G4"/>
    <mergeCell ref="F5:G5"/>
    <mergeCell ref="F6:G6"/>
    <mergeCell ref="B4:B6"/>
  </mergeCells>
  <conditionalFormatting sqref="AB8:AB53 H8:H53 J8:J53 L8:L53 N8:N53 P8:P53 R8:R53 T8:T53 V8:V53 X8:X53 Z8:Z53 F8:F53">
    <cfRule type="cellIs" priority="76" dxfId="346" operator="equal" stopIfTrue="1">
      <formula>$AD8</formula>
    </cfRule>
  </conditionalFormatting>
  <conditionalFormatting sqref="AC8:AC53 I8:I53 K8:K53 M8:M53 O8:O53 Q8:Q53 S8:S53 U8:U53 W8:W53 Y8:Y53 G8:G53">
    <cfRule type="cellIs" priority="77" dxfId="347" operator="equal" stopIfTrue="1">
      <formula>$AE8</formula>
    </cfRule>
  </conditionalFormatting>
  <conditionalFormatting sqref="AA8:AA53">
    <cfRule type="cellIs" priority="59" dxfId="347" operator="equal" stopIfTrue="1">
      <formula>$AE$11</formula>
    </cfRule>
  </conditionalFormatting>
  <conditionalFormatting sqref="AJ4:BG4 F4 H4 J4 L4 N4 P4 R4 T4 V4 X4 Z4 AB4">
    <cfRule type="cellIs" priority="73" dxfId="348" operator="equal" stopIfTrue="1">
      <formula>"місто"</formula>
    </cfRule>
  </conditionalFormatting>
  <conditionalFormatting sqref="AJ5:BG5 F5 H5 J5 L5 N5 P5 R5 T5 V5 X5 Z5 AB5">
    <cfRule type="cellIs" priority="74" dxfId="348" operator="equal" stopIfTrue="1">
      <formula>"район"</formula>
    </cfRule>
  </conditionalFormatting>
  <conditionalFormatting sqref="AJ6:BG6 F6 H6 J6 L6 N6 P6 R6 T6 V6 X6 Z6 AB6">
    <cfRule type="cellIs" priority="75" dxfId="349" operator="equal" stopIfTrue="1">
      <formula>"назва ринку"</formula>
    </cfRule>
  </conditionalFormatting>
  <printOptions horizontalCentered="1"/>
  <pageMargins left="0" right="0" top="0.1968503937007874" bottom="0.1968503937007874" header="0" footer="0"/>
  <pageSetup horizontalDpi="600" verticalDpi="600" orientation="landscape" paperSize="9" scale="75" r:id="rId1"/>
  <ignoredErrors>
    <ignoredError sqref="D39 D8 D10:D14 D29:D35 D37 D52:D53 D42:D44 D49:D50 D16:D21 D23 D25 D27 D46: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Ionina</dc:creator>
  <cp:keywords/>
  <dc:description/>
  <cp:lastModifiedBy>Директор</cp:lastModifiedBy>
  <cp:lastPrinted>2015-06-09T13:34:07Z</cp:lastPrinted>
  <dcterms:created xsi:type="dcterms:W3CDTF">2002-01-01T05:32:44Z</dcterms:created>
  <dcterms:modified xsi:type="dcterms:W3CDTF">2015-06-16T06:43:20Z</dcterms:modified>
  <cp:category/>
  <cp:version/>
  <cp:contentType/>
  <cp:contentStatus/>
</cp:coreProperties>
</file>